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2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102 01 Pol'!$1:$7</definedName>
    <definedName name="oadresa">Stavba!$D$6</definedName>
    <definedName name="Objednatel" localSheetId="1">Stavba!$D$5</definedName>
    <definedName name="Objekt" localSheetId="1">Stavba!$B$38</definedName>
    <definedName name="_xlnm.Print_Area" localSheetId="3">'IO 102 01 Pol'!$A$1:$X$118</definedName>
    <definedName name="_xlnm.Print_Area" localSheetId="1">Stavba!$A$1:$J$129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8" i="1"/>
  <c r="I18" s="1"/>
  <c r="I127"/>
  <c r="I126"/>
  <c r="I125"/>
  <c r="I124"/>
  <c r="G42"/>
  <c r="F42"/>
  <c r="G41"/>
  <c r="F41"/>
  <c r="G39"/>
  <c r="G43" s="1"/>
  <c r="G25" s="1"/>
  <c r="A25" s="1"/>
  <c r="F39"/>
  <c r="G117" i="12"/>
  <c r="BA73"/>
  <c r="BA71"/>
  <c r="BA70"/>
  <c r="BA69"/>
  <c r="BA47"/>
  <c r="BA41"/>
  <c r="BA21"/>
  <c r="BA18"/>
  <c r="BA16"/>
  <c r="BA13"/>
  <c r="BA10"/>
  <c r="G9"/>
  <c r="I9"/>
  <c r="I8" s="1"/>
  <c r="K9"/>
  <c r="M9"/>
  <c r="O9"/>
  <c r="Q9"/>
  <c r="Q8" s="1"/>
  <c r="V9"/>
  <c r="G12"/>
  <c r="G8" s="1"/>
  <c r="I12"/>
  <c r="K12"/>
  <c r="K8" s="1"/>
  <c r="O12"/>
  <c r="O8" s="1"/>
  <c r="Q12"/>
  <c r="V12"/>
  <c r="V8" s="1"/>
  <c r="G15"/>
  <c r="I15"/>
  <c r="K15"/>
  <c r="M15"/>
  <c r="O15"/>
  <c r="Q15"/>
  <c r="V15"/>
  <c r="G17"/>
  <c r="M17" s="1"/>
  <c r="I17"/>
  <c r="K17"/>
  <c r="O17"/>
  <c r="Q17"/>
  <c r="V17"/>
  <c r="G20"/>
  <c r="I20"/>
  <c r="K20"/>
  <c r="M20"/>
  <c r="O20"/>
  <c r="Q20"/>
  <c r="V20"/>
  <c r="G22"/>
  <c r="M22" s="1"/>
  <c r="I22"/>
  <c r="K22"/>
  <c r="O22"/>
  <c r="Q22"/>
  <c r="V22"/>
  <c r="G30"/>
  <c r="I30"/>
  <c r="K30"/>
  <c r="M30"/>
  <c r="O30"/>
  <c r="Q30"/>
  <c r="V30"/>
  <c r="G40"/>
  <c r="M40" s="1"/>
  <c r="I40"/>
  <c r="K40"/>
  <c r="O40"/>
  <c r="Q40"/>
  <c r="V40"/>
  <c r="G43"/>
  <c r="I43"/>
  <c r="K43"/>
  <c r="M43"/>
  <c r="O43"/>
  <c r="Q43"/>
  <c r="V43"/>
  <c r="G46"/>
  <c r="M46" s="1"/>
  <c r="I46"/>
  <c r="K46"/>
  <c r="O46"/>
  <c r="Q46"/>
  <c r="V46"/>
  <c r="G48"/>
  <c r="I48"/>
  <c r="K48"/>
  <c r="M48"/>
  <c r="O48"/>
  <c r="Q48"/>
  <c r="V48"/>
  <c r="G50"/>
  <c r="M50" s="1"/>
  <c r="I50"/>
  <c r="K50"/>
  <c r="O50"/>
  <c r="Q50"/>
  <c r="V50"/>
  <c r="G51"/>
  <c r="I51"/>
  <c r="K51"/>
  <c r="M51"/>
  <c r="O51"/>
  <c r="Q51"/>
  <c r="V51"/>
  <c r="G52"/>
  <c r="M52" s="1"/>
  <c r="I52"/>
  <c r="K52"/>
  <c r="O52"/>
  <c r="Q52"/>
  <c r="V52"/>
  <c r="G53"/>
  <c r="I53"/>
  <c r="K53"/>
  <c r="M53"/>
  <c r="O53"/>
  <c r="Q53"/>
  <c r="V53"/>
  <c r="G55"/>
  <c r="M55" s="1"/>
  <c r="I55"/>
  <c r="K55"/>
  <c r="O55"/>
  <c r="Q55"/>
  <c r="V55"/>
  <c r="G57"/>
  <c r="I57"/>
  <c r="K57"/>
  <c r="M57"/>
  <c r="O57"/>
  <c r="Q57"/>
  <c r="V57"/>
  <c r="G59"/>
  <c r="K59"/>
  <c r="O59"/>
  <c r="V59"/>
  <c r="G60"/>
  <c r="I60"/>
  <c r="I59" s="1"/>
  <c r="K60"/>
  <c r="M60"/>
  <c r="M59" s="1"/>
  <c r="O60"/>
  <c r="Q60"/>
  <c r="Q59" s="1"/>
  <c r="V60"/>
  <c r="G64"/>
  <c r="I64"/>
  <c r="I63" s="1"/>
  <c r="K64"/>
  <c r="M64"/>
  <c r="O64"/>
  <c r="Q64"/>
  <c r="Q63" s="1"/>
  <c r="V64"/>
  <c r="G66"/>
  <c r="G63" s="1"/>
  <c r="I66"/>
  <c r="K66"/>
  <c r="K63" s="1"/>
  <c r="O66"/>
  <c r="O63" s="1"/>
  <c r="Q66"/>
  <c r="V66"/>
  <c r="V63" s="1"/>
  <c r="G67"/>
  <c r="I67"/>
  <c r="K67"/>
  <c r="M67"/>
  <c r="O67"/>
  <c r="Q67"/>
  <c r="V67"/>
  <c r="G68"/>
  <c r="M68" s="1"/>
  <c r="I68"/>
  <c r="K68"/>
  <c r="O68"/>
  <c r="Q68"/>
  <c r="V68"/>
  <c r="G76"/>
  <c r="I76"/>
  <c r="K76"/>
  <c r="M76"/>
  <c r="O76"/>
  <c r="Q76"/>
  <c r="V76"/>
  <c r="G77"/>
  <c r="M77" s="1"/>
  <c r="I77"/>
  <c r="K77"/>
  <c r="O77"/>
  <c r="Q77"/>
  <c r="V77"/>
  <c r="G78"/>
  <c r="I78"/>
  <c r="K78"/>
  <c r="M78"/>
  <c r="O78"/>
  <c r="Q78"/>
  <c r="V78"/>
  <c r="Q79"/>
  <c r="G80"/>
  <c r="G79" s="1"/>
  <c r="I80"/>
  <c r="I79" s="1"/>
  <c r="K80"/>
  <c r="K79" s="1"/>
  <c r="O80"/>
  <c r="O79" s="1"/>
  <c r="Q80"/>
  <c r="V80"/>
  <c r="V79" s="1"/>
  <c r="G86"/>
  <c r="G85" s="1"/>
  <c r="I86"/>
  <c r="K86"/>
  <c r="K85" s="1"/>
  <c r="O86"/>
  <c r="O85" s="1"/>
  <c r="Q86"/>
  <c r="V86"/>
  <c r="V85" s="1"/>
  <c r="G89"/>
  <c r="I89"/>
  <c r="I85" s="1"/>
  <c r="K89"/>
  <c r="M89"/>
  <c r="O89"/>
  <c r="Q89"/>
  <c r="Q85" s="1"/>
  <c r="V89"/>
  <c r="G90"/>
  <c r="M90" s="1"/>
  <c r="I90"/>
  <c r="K90"/>
  <c r="O90"/>
  <c r="Q90"/>
  <c r="V90"/>
  <c r="G91"/>
  <c r="I91"/>
  <c r="K91"/>
  <c r="M91"/>
  <c r="O91"/>
  <c r="Q91"/>
  <c r="V91"/>
  <c r="G92"/>
  <c r="M92" s="1"/>
  <c r="I92"/>
  <c r="K92"/>
  <c r="O92"/>
  <c r="Q92"/>
  <c r="V92"/>
  <c r="G93"/>
  <c r="I93"/>
  <c r="K93"/>
  <c r="M93"/>
  <c r="O93"/>
  <c r="Q93"/>
  <c r="V93"/>
  <c r="G94"/>
  <c r="M94" s="1"/>
  <c r="I94"/>
  <c r="K94"/>
  <c r="O94"/>
  <c r="Q94"/>
  <c r="V94"/>
  <c r="G95"/>
  <c r="I95"/>
  <c r="K95"/>
  <c r="M95"/>
  <c r="O95"/>
  <c r="Q95"/>
  <c r="V95"/>
  <c r="G96"/>
  <c r="M96" s="1"/>
  <c r="I96"/>
  <c r="K96"/>
  <c r="O96"/>
  <c r="Q96"/>
  <c r="V96"/>
  <c r="G97"/>
  <c r="I97"/>
  <c r="K97"/>
  <c r="M97"/>
  <c r="O97"/>
  <c r="Q97"/>
  <c r="V97"/>
  <c r="G98"/>
  <c r="M98" s="1"/>
  <c r="I98"/>
  <c r="K98"/>
  <c r="O98"/>
  <c r="Q98"/>
  <c r="V98"/>
  <c r="G99"/>
  <c r="I99"/>
  <c r="K99"/>
  <c r="M99"/>
  <c r="O99"/>
  <c r="Q99"/>
  <c r="V99"/>
  <c r="G100"/>
  <c r="M100" s="1"/>
  <c r="I100"/>
  <c r="K100"/>
  <c r="O100"/>
  <c r="Q100"/>
  <c r="V100"/>
  <c r="G101"/>
  <c r="I101"/>
  <c r="K101"/>
  <c r="M101"/>
  <c r="O101"/>
  <c r="Q101"/>
  <c r="V101"/>
  <c r="G102"/>
  <c r="M102" s="1"/>
  <c r="I102"/>
  <c r="K102"/>
  <c r="O102"/>
  <c r="Q102"/>
  <c r="V102"/>
  <c r="G103"/>
  <c r="I103"/>
  <c r="K103"/>
  <c r="M103"/>
  <c r="O103"/>
  <c r="Q103"/>
  <c r="V103"/>
  <c r="G104"/>
  <c r="M104" s="1"/>
  <c r="I104"/>
  <c r="K104"/>
  <c r="O104"/>
  <c r="Q104"/>
  <c r="V104"/>
  <c r="G105"/>
  <c r="I105"/>
  <c r="K105"/>
  <c r="M105"/>
  <c r="O105"/>
  <c r="Q105"/>
  <c r="V105"/>
  <c r="G106"/>
  <c r="M106" s="1"/>
  <c r="I106"/>
  <c r="K106"/>
  <c r="O106"/>
  <c r="Q106"/>
  <c r="V106"/>
  <c r="G107"/>
  <c r="I107"/>
  <c r="K107"/>
  <c r="M107"/>
  <c r="O107"/>
  <c r="Q107"/>
  <c r="V107"/>
  <c r="G108"/>
  <c r="M108" s="1"/>
  <c r="I108"/>
  <c r="K108"/>
  <c r="O108"/>
  <c r="Q108"/>
  <c r="V108"/>
  <c r="G111"/>
  <c r="I111"/>
  <c r="K111"/>
  <c r="M111"/>
  <c r="O111"/>
  <c r="Q111"/>
  <c r="V111"/>
  <c r="G113"/>
  <c r="M113" s="1"/>
  <c r="I113"/>
  <c r="K113"/>
  <c r="O113"/>
  <c r="Q113"/>
  <c r="V113"/>
  <c r="G115"/>
  <c r="I115"/>
  <c r="K115"/>
  <c r="M115"/>
  <c r="O115"/>
  <c r="Q115"/>
  <c r="V115"/>
  <c r="AE117"/>
  <c r="I20" i="1"/>
  <c r="I19"/>
  <c r="I17"/>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H42"/>
  <c r="I42" s="1"/>
  <c r="H41"/>
  <c r="I41" s="1"/>
  <c r="H40"/>
  <c r="I16" l="1"/>
  <c r="I21" s="1"/>
  <c r="I129"/>
  <c r="J124" s="1"/>
  <c r="J128"/>
  <c r="J126"/>
  <c r="G26"/>
  <c r="A26"/>
  <c r="H39"/>
  <c r="H43" s="1"/>
  <c r="A23"/>
  <c r="G28"/>
  <c r="M66" i="12"/>
  <c r="M63" s="1"/>
  <c r="M12"/>
  <c r="M8" s="1"/>
  <c r="AF117"/>
  <c r="M86"/>
  <c r="M85" s="1"/>
  <c r="M80"/>
  <c r="M79" s="1"/>
  <c r="J28" i="1"/>
  <c r="J26"/>
  <c r="G38"/>
  <c r="F38"/>
  <c r="J23"/>
  <c r="J24"/>
  <c r="J25"/>
  <c r="J27"/>
  <c r="E24"/>
  <c r="E26"/>
  <c r="J125" l="1"/>
  <c r="J129" s="1"/>
  <c r="J127"/>
  <c r="I39"/>
  <c r="I43" s="1"/>
  <c r="J39" s="1"/>
  <c r="J43" s="1"/>
  <c r="G24"/>
  <c r="A27" s="1"/>
  <c r="A24"/>
  <c r="J41" l="1"/>
  <c r="J42"/>
  <c r="A29"/>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<sst xmlns="http://schemas.openxmlformats.org/spreadsheetml/2006/main" count="702" uniqueCount="328">
  <si>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</si>
  <si>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</si>
  <si>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</si>
  <si>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</si>
  <si>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</si>
  <si>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</si>
  <si>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</si>
  <si>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</si>
  <si>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</si>
  <si>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</si>
  <si>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</si>
  <si>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</si>
  <si>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</si>
  <si>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</si>
  <si>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</si>
  <si>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</si>
  <si>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</si>
  <si>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</si>
  <si>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</si>
  <si>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</si>
  <si>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</si>
  <si>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</si>
  <si>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</si>
  <si>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</si>
  <si>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</si>
  <si>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</si>
  <si>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</si>
  <si>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</si>
  <si>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</si>
  <si>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</si>
  <si>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</si>
  <si>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</si>
  <si>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</si>
  <si>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</si>
  <si>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</si>
  <si>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</si>
  <si>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</si>
  <si>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</si>
  <si>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</si>
  <si>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</si>
  <si>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</si>
  <si>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</si>
  <si>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</si>
  <si>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</si>
  <si>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</si>
  <si>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102</t>
  </si>
  <si>
    <t>STL plynovod, přípojka STL plynu</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</si>
  <si>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</si>
  <si>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</si>
  <si>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</si>
  <si>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</si>
  <si>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</si>
  <si>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</si>
  <si>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</si>
  <si>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</si>
  <si>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</si>
  <si>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</si>
  <si>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</si>
  <si>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</si>
  <si>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</si>
  <si>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</si>
  <si>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</si>
  <si>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</si>
  <si>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</si>
  <si>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</si>
  <si>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</si>
  <si>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</si>
  <si>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</si>
  <si>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</si>
  <si>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</si>
  <si>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</si>
  <si>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</si>
  <si>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</si>
  <si>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</si>
  <si>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</si>
  <si>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</si>
  <si>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</si>
  <si>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</si>
  <si>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</si>
  <si>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</si>
  <si>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</si>
  <si>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</si>
  <si>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</si>
  <si>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</si>
  <si>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</si>
  <si>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</si>
  <si>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</si>
  <si>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</si>
  <si>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</si>
  <si>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</si>
  <si>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</si>
  <si>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</si>
  <si>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</si>
  <si>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</si>
  <si>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</si>
  <si>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</si>
  <si>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</si>
  <si>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</si>
  <si>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</si>
  <si>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</si>
  <si>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</si>
  <si>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</si>
  <si>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</si>
  <si>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</si>
  <si>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</si>
  <si>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</si>
  <si>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</si>
  <si>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</si>
  <si>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</si>
  <si>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</si>
  <si>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</si>
  <si>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</si>
  <si>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</si>
  <si>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</si>
  <si>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</si>
  <si>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</si>
  <si>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</si>
  <si>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89</t>
  </si>
  <si>
    <t>Ostatní konstrukce na trubním vedení</t>
  </si>
  <si>
    <t>99</t>
  </si>
  <si>
    <t>Staveništní přesun hmot</t>
  </si>
  <si>
    <t>M23</t>
  </si>
  <si>
    <t>Montáže potrubí</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</si>
  <si>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</si>
  <si>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</si>
  <si>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</si>
  <si>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</si>
  <si>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</si>
  <si>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</si>
  <si>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</si>
  <si>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</si>
  <si>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</si>
  <si>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</si>
  <si>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</si>
  <si>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</si>
  <si>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</si>
  <si>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</si>
  <si>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</si>
  <si>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</si>
  <si>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</si>
  <si>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</si>
  <si>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</si>
  <si>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</si>
  <si>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</si>
  <si>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</si>
  <si>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</si>
  <si>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</si>
  <si>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</si>
  <si>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</si>
  <si>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</si>
  <si>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</si>
  <si>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</si>
  <si>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</si>
  <si>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</si>
  <si>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121101101R00</t>
  </si>
  <si>
    <t>Sejmutí ornice s přemístěním na vzdálenost do 50 m</t>
  </si>
  <si>
    <t>m3</t>
  </si>
  <si>
    <t>800-1</t>
  </si>
  <si>
    <t>RTS 20/ I</t>
  </si>
  <si>
    <t>Práce</t>
  </si>
  <si>
    <t>POL1_</t>
  </si>
  <si>
    <t>nebo lesní půdy, s vodorovným přemístěním na hromady v místě upotřebení nebo na dočasné či trvalé skládky se složením</t>
  </si>
  <si>
    <t>SPI</t>
  </si>
  <si>
    <t>140,00*0,60*(0,30+0,20)*0,50</t>
  </si>
  <si>
    <t>VV</t>
  </si>
  <si>
    <t>132201111R00</t>
  </si>
  <si>
    <t>Hloubení rýh šířky do 60 cm do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</si>
  <si>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</si>
  <si>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(190,00+5,00)*0,60*(0,50+1,10)/2*0,70</t>
  </si>
  <si>
    <t>132201119R00</t>
  </si>
  <si>
    <t xml:space="preserve">Hloubení rýh šířky do 60 cm příplatek za lepivost, v hornině 3,  </t>
  </si>
  <si>
    <t>132301111R00</t>
  </si>
  <si>
    <t>Hloubení rýh šířky do 60 cm do 100 m3, v hornině 4, hloubení strojně</t>
  </si>
  <si>
    <t>(190,00+5,00)*0,60*(0,50+1,10)/2*0,30</t>
  </si>
  <si>
    <t>132301119R00</t>
  </si>
  <si>
    <t xml:space="preserve">Hloubení rýh šířky do 60 cm příplatek za lepivost, v hornině 4,  </t>
  </si>
  <si>
    <t>162301101R00</t>
  </si>
  <si>
    <t>Vodorovné přemístění výkopku z horniny 1 až 4, na vzdálenost přes 50  do 500 m</t>
  </si>
  <si>
    <t>po suchu, bez naložení výkopku, avšak se složením bez rozhrnutí, zpáteční cesta vozidla.</t>
  </si>
  <si>
    <t xml:space="preserve">ck : </t>
  </si>
  <si>
    <t>93,60</t>
  </si>
  <si>
    <t xml:space="preserve">odpočet : </t>
  </si>
  <si>
    <t>-39,78</t>
  </si>
  <si>
    <t xml:space="preserve">šd pod zp : </t>
  </si>
  <si>
    <t>15,00*0,60*1,00</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</si>
  <si>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</si>
  <si>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</si>
  <si>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</si>
  <si>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</si>
  <si>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</si>
  <si>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</si>
  <si>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</si>
  <si>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-11,70</t>
  </si>
  <si>
    <t xml:space="preserve">obsyp : </t>
  </si>
  <si>
    <t>-42,12</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</si>
  <si>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</si>
  <si>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</si>
  <si>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</si>
  <si>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(190,00+5,00)*0,60*0,36</t>
  </si>
  <si>
    <t>180402111R00</t>
  </si>
  <si>
    <t>Založení trávníku parkový trávník, výsevem, v rovině nebo na svahu do 1:5</t>
  </si>
  <si>
    <t>m2</t>
  </si>
  <si>
    <t>823-1</t>
  </si>
  <si>
    <t>na půdě předem připravené s pokosením, naložením, odvozem odpadu do 20 km a se složením,</t>
  </si>
  <si>
    <t>140,00*0,60*0,50</t>
  </si>
  <si>
    <t>181301107R00</t>
  </si>
  <si>
    <t>Rozprostření a urovnání ornice v rovině v souvislé ploše do 500 m2, tloušťka vrstvy přes 400 do 500 mm</t>
  </si>
  <si>
    <t>s případným nutným přemístěním hromad nebo dočasných skládek na místo potřeby ze vzdálenosti do 30 m, v rovině nebo ve svahu do 1 : 5,</t>
  </si>
  <si>
    <t>183403114R00</t>
  </si>
  <si>
    <t>Obdělávání půdy kultivátorováním, v rovině nebo na svahu 1:5</t>
  </si>
  <si>
    <t>42,00*3</t>
  </si>
  <si>
    <t>183403151R00</t>
  </si>
  <si>
    <t>Obdělávání půdy smykováním, v rovině nebo na svahu 1:5</t>
  </si>
  <si>
    <t>183403152R00</t>
  </si>
  <si>
    <t>Obdělávání půdy vláčením, v rovině nebo na svahu 1:5</t>
  </si>
  <si>
    <t>183403153R00</t>
  </si>
  <si>
    <t>Obdělávání půdy hrabáním, v rovině nebo na svahu 1:5</t>
  </si>
  <si>
    <t>00572465R</t>
  </si>
  <si>
    <t>směs travní standard</t>
  </si>
  <si>
    <t>kg</t>
  </si>
  <si>
    <t>SPCM</t>
  </si>
  <si>
    <t>Specifikace</t>
  </si>
  <si>
    <t>POL3_</t>
  </si>
  <si>
    <t>42,00*0,03</t>
  </si>
  <si>
    <t>58337320R</t>
  </si>
  <si>
    <t>štěrkopísek frakce 0,0 až 8,0 mm; třída C</t>
  </si>
  <si>
    <t>T</t>
  </si>
  <si>
    <t>POL3_1</t>
  </si>
  <si>
    <t>42,12*2,00</t>
  </si>
  <si>
    <t>58344169R</t>
  </si>
  <si>
    <t>štěrkodrť frakce 0,0 až 32,0 mm; třída A</t>
  </si>
  <si>
    <t>t</t>
  </si>
  <si>
    <t>15,00*0,60*1,00*2,00</t>
  </si>
  <si>
    <t>451573111R00</t>
  </si>
  <si>
    <t>Lože pod potrubí, stoky a drobné objekty z písku a štěrkopísku  do 65 mm</t>
  </si>
  <si>
    <t>827-1</t>
  </si>
  <si>
    <t>v otevřeném výkopu,</t>
  </si>
  <si>
    <t>(190,00+5,00)*0,60*0,10</t>
  </si>
  <si>
    <t>899401112R00</t>
  </si>
  <si>
    <t>Osazení poklopů litinových šoupátkových</t>
  </si>
  <si>
    <t>kus</t>
  </si>
  <si>
    <t>včetně podezdění</t>
  </si>
  <si>
    <t>899721112R00</t>
  </si>
  <si>
    <t>Výstražné fólie výstražná fólie pro vodovod, šířka 30 cm</t>
  </si>
  <si>
    <t>m</t>
  </si>
  <si>
    <t>899731112R00</t>
  </si>
  <si>
    <t>Signalizační vodič CYY, 2,5 mm2</t>
  </si>
  <si>
    <t>89001</t>
  </si>
  <si>
    <t>HUP vel. 1100x1600x500 mm kompletní dodávka vč.vystrojení</t>
  </si>
  <si>
    <t>Vlastní</t>
  </si>
  <si>
    <t>Indiv</t>
  </si>
  <si>
    <t>Před plynoměrem je instalován hlavní uzávěr plynu KK DN 32, filtr, zpětná klapka a tlakoměr. Za plynoměrem</t>
  </si>
  <si>
    <t>je instalován návarek s vnitřním závitem M20x1,5 s jímkou pro teplotní čidlo přepočítávače, přírubový</t>
  </si>
  <si>
    <t>kulový uzávěr a tlakoměr. Z důvodu zajištění nepřetržité dodávky plynu v případě výměny nebo poruchy plynoměru,</t>
  </si>
  <si>
    <t>bude zřízen obtok měřícího zařízení. Obtok bude opatřen přirubovým kulovým uzávěrem DN 50, který</t>
  </si>
  <si>
    <t>bude zaplombován v uzavřené poloze. Z důvodu instalace zařízení DPD, bude do objektu skříně HUP přiveden</t>
  </si>
  <si>
    <t>kabel CYKY 3Cx1,5</t>
  </si>
  <si>
    <t>vč.plynoměru</t>
  </si>
  <si>
    <t>89002</t>
  </si>
  <si>
    <t>isiflo spojka - závitová přechodka d32 / 1", dodávka a montáž</t>
  </si>
  <si>
    <t>42200750R</t>
  </si>
  <si>
    <t>poklop uliční typ šoupátkový; šedá litina; použití pro vodu; vnitř.pr.D = 127 mm; D = 270,0 mm; výška 265 mm; pro: šoupátka</t>
  </si>
  <si>
    <t>42291510R</t>
  </si>
  <si>
    <t>deska podkladová pro ventilkové a šoupátkové poklopy; plastové</t>
  </si>
  <si>
    <t>998276101R00</t>
  </si>
  <si>
    <t>Přesun hmot pro trubní vedení z trub plastových nebo sklolaminátových v otevřeném výkopu</t>
  </si>
  <si>
    <t>Přesun hmot</t>
  </si>
  <si>
    <t>POL7_</t>
  </si>
  <si>
    <t>vodovodu nebo kanalizace ražené nebo hloubené (827 1.1, 827 1.9, 827 2.1, 827 2.9), drobných objektů</t>
  </si>
  <si>
    <t xml:space="preserve">Hmotnosti z položek s pořadovými čísly: : </t>
  </si>
  <si>
    <t xml:space="preserve">15,16,17,18,19,21,24,25, : </t>
  </si>
  <si>
    <t>Součet: : 124,50631</t>
  </si>
  <si>
    <t>230180014R00</t>
  </si>
  <si>
    <t>Montáž trub z plastických hmot PE, PP, 40 x 3,6</t>
  </si>
  <si>
    <t>5,00</t>
  </si>
  <si>
    <t>4,00</t>
  </si>
  <si>
    <t>230180022R00</t>
  </si>
  <si>
    <t>Montáž trub z plastických hmot PE, PP, 63 x 5,7</t>
  </si>
  <si>
    <t>230180066R00</t>
  </si>
  <si>
    <t>Montáž trubních dílů PE, PP, D 32</t>
  </si>
  <si>
    <t>230180069R00</t>
  </si>
  <si>
    <t>Montáž trubních dílů PE, PP, D 63</t>
  </si>
  <si>
    <t>230180071R00</t>
  </si>
  <si>
    <t>Montáž trubních dílů PE, PP, D 90 x 8,2</t>
  </si>
  <si>
    <t>230191018R00</t>
  </si>
  <si>
    <t>Uložení chráničky ve výkopu PE 110x10,0 mm</t>
  </si>
  <si>
    <t>230193003R00</t>
  </si>
  <si>
    <t>Nasunutí potrubní sekce do chráničky DN 100</t>
  </si>
  <si>
    <t>230194003R00</t>
  </si>
  <si>
    <t>Utěsnění chráničky manžetou DN 100</t>
  </si>
  <si>
    <t>230195006R00</t>
  </si>
  <si>
    <t>Montáž distanční objímky celistvé d 86-106 mm</t>
  </si>
  <si>
    <t>230230001R00</t>
  </si>
  <si>
    <t>Předběžná tlaková zkouška vodou, DN 50</t>
  </si>
  <si>
    <t>230230016R00</t>
  </si>
  <si>
    <t>Hlavní tlaková zkouška vzduchem 0,6 MPa, DN 50</t>
  </si>
  <si>
    <t>230230076R00</t>
  </si>
  <si>
    <t>Čištění potrubí, DN 200</t>
  </si>
  <si>
    <t>23001</t>
  </si>
  <si>
    <t>balonovací uzávěr PE 90 (0,1 MPa), dodávka a montáž</t>
  </si>
  <si>
    <t>230001</t>
  </si>
  <si>
    <t>objímka PE100, SDR11 dn 90</t>
  </si>
  <si>
    <t>27344387R</t>
  </si>
  <si>
    <t>manžeta těsnicí na chráničky; EPDM; D trubky = 63 mm; D chráničky = 110 mm; DN 50; DN chráničky 100</t>
  </si>
  <si>
    <t>28613062.MR</t>
  </si>
  <si>
    <t>T-kus PE 100; odbočkový, navrtávací, sedlový; otočný vývod 360 °; SDR 11,0; D = 63,0 mm; D2 = 32 mm; spoj elektrosvařovaný</t>
  </si>
  <si>
    <t>28613066.MR</t>
  </si>
  <si>
    <t>T-kus PE 100; odbočkový, navrtávací, sedlový; otočný vývod 360 °; SDR 11,0; D = 90,0 mm; D2 = 40 mm; spoj elektrosvařovaný</t>
  </si>
  <si>
    <t>28613068.MR</t>
  </si>
  <si>
    <t>T-kus PE 100; odbočkový, navrtávací, sedlový; otočný vývod 360 °; SDR 11,0; D = 90,0 mm; D2 = 63 mm; spoj elektrosvařovaný</t>
  </si>
  <si>
    <t>28613142.MR</t>
  </si>
  <si>
    <t>víčko/záslepka PE 100; SDR 11,0; D = 32,0 mm; spoj elektrosvařovaný</t>
  </si>
  <si>
    <t>28613145.MR</t>
  </si>
  <si>
    <t>víčko/záslepka PE 100; SDR 11,0; D = 63,0 mm; spoj elektrosvařovaný</t>
  </si>
  <si>
    <t>286136435R</t>
  </si>
  <si>
    <t>trubka plastová plynovodní hladká; PE100 RC ; SDR 11,0; D = 40,0 mm; s = 3,70 mm; l = 100 000,0 mm</t>
  </si>
  <si>
    <t>5,00*1,015</t>
  </si>
  <si>
    <t>4,00*1,015</t>
  </si>
  <si>
    <t>286136441R</t>
  </si>
  <si>
    <t>trubka plastová plynovodní hladká; PE100 RC ; SDR 11,0; D = 63,0 mm; s = 5,80 mm; l = 100 000,0 mm</t>
  </si>
  <si>
    <t>190,00*1,015</t>
  </si>
  <si>
    <t>28614060R</t>
  </si>
  <si>
    <t>trubka ochranná HDPE; SDR 11,0; vnější průměr 110,0 mm; vnitřní průměr 90,0 mm; s = 10,00 mm; barva černá se žlutým pruhem</t>
  </si>
  <si>
    <t>15,00*1,015</t>
  </si>
  <si>
    <t>2865350007R</t>
  </si>
  <si>
    <t>objímka distanční PE HD; d potrubí = 59 až 69 mm; h lamely = 15 mm; š = 100 mm</t>
  </si>
  <si>
    <t>SUM</t>
  </si>
  <si>
    <t>END</t>
  </si>
</sst>
</file>

<file path=xl/styles.xml><?xml version="1.0" encoding="utf-8"?>
<styleSheet xmlns="http://schemas.openxmlformats.org/spreadsheetml/2006/main">
  <numFmts count="1">
    <numFmt numFmtId="164" formatCode="#,##0.00000"/>
  </numFmts>
  <fonts count="2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2"/>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4782</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SUMIF(F124:F128,A16,I124:I128)+SUMIF(F124:F128,"PSU",I124:I128)</f>
        <v>0</v>
      </c>
      <c r="J16" s="85"/>
    </row>
    <row r="17" spans="1:10" ht="23.25" customHeight="1">
      <c r="A17" s="200" t="s">
        <v>25</v>
      </c>
      <c r="B17" s="38" t="s">
        <v>25</v>
      </c>
      <c r="C17" s="62"/>
      <c r="D17" s="63"/>
      <c r="E17" s="83"/>
      <c r="F17" s="84"/>
      <c r="G17" s="83"/>
      <c r="H17" s="84"/>
      <c r="I17" s="83">
        <f>SUMIF(F124:F128,A17,I124:I128)</f>
        <v>0</v>
      </c>
      <c r="J17" s="85"/>
    </row>
    <row r="18" spans="1:10" ht="23.25" customHeight="1">
      <c r="A18" s="200" t="s">
        <v>26</v>
      </c>
      <c r="B18" s="38" t="s">
        <v>26</v>
      </c>
      <c r="C18" s="62"/>
      <c r="D18" s="63"/>
      <c r="E18" s="83"/>
      <c r="F18" s="84"/>
      <c r="G18" s="83"/>
      <c r="H18" s="84"/>
      <c r="I18" s="83">
        <f>SUMIF(F124:F128,A18,I124:I128)</f>
        <v>0</v>
      </c>
      <c r="J18" s="85"/>
    </row>
    <row r="19" spans="1:10" ht="23.25" customHeight="1">
      <c r="A19" s="200" t="s">
        <v>123</v>
      </c>
      <c r="B19" s="38" t="s">
        <v>27</v>
      </c>
      <c r="C19" s="62"/>
      <c r="D19" s="63"/>
      <c r="E19" s="83"/>
      <c r="F19" s="84"/>
      <c r="G19" s="83"/>
      <c r="H19" s="84"/>
      <c r="I19" s="83">
        <f>SUMIF(F124:F128,A19,I124:I128)</f>
        <v>0</v>
      </c>
      <c r="J19" s="85"/>
    </row>
    <row r="20" spans="1:10" ht="23.25" customHeight="1">
      <c r="A20" s="200" t="s">
        <v>124</v>
      </c>
      <c r="B20" s="38" t="s">
        <v>28</v>
      </c>
      <c r="C20" s="62"/>
      <c r="D20" s="63"/>
      <c r="E20" s="83"/>
      <c r="F20" s="84"/>
      <c r="G20" s="83"/>
      <c r="H20" s="84"/>
      <c r="I20" s="83">
        <f>SUMIF(F124:F128,A20,I124:I128)</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102 01 Pol'!AE117</f>
        <v>0</v>
      </c>
      <c r="G39" s="152">
        <f>'IO 102 01 Pol'!AF117</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102 01 Pol'!AE117</f>
        <v>0</v>
      </c>
      <c r="G41" s="158">
        <f>'IO 102 01 Pol'!AF117</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102 01 Pol'!AE117</f>
        <v>0</v>
      </c>
      <c r="G42" s="153">
        <f>'IO 102 01 Pol'!AF117</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102 01 Pol'!G8</f>
        <v>0</v>
      </c>
      <c r="J124" s="194" t="str">
        <f>IF(I129=0,"",I124/I129*100)</f>
        <v/>
      </c>
    </row>
    <row r="125" spans="1:52" ht="36.75" customHeight="1">
      <c r="A125" s="183"/>
      <c r="B125" s="188" t="s">
        <v>115</v>
      </c>
      <c r="C125" s="189" t="s">
        <v>116</v>
      </c>
      <c r="D125" s="190"/>
      <c r="E125" s="190"/>
      <c r="F125" s="196" t="s">
        <v>24</v>
      </c>
      <c r="G125" s="197"/>
      <c r="H125" s="197"/>
      <c r="I125" s="197">
        <f>'IO 102 01 Pol'!G59</f>
        <v>0</v>
      </c>
      <c r="J125" s="194" t="str">
        <f>IF(I129=0,"",I125/I129*100)</f>
        <v/>
      </c>
    </row>
    <row r="126" spans="1:52" ht="36.75" customHeight="1">
      <c r="A126" s="183"/>
      <c r="B126" s="188" t="s">
        <v>117</v>
      </c>
      <c r="C126" s="189" t="s">
        <v>118</v>
      </c>
      <c r="D126" s="190"/>
      <c r="E126" s="190"/>
      <c r="F126" s="196" t="s">
        <v>24</v>
      </c>
      <c r="G126" s="197"/>
      <c r="H126" s="197"/>
      <c r="I126" s="197">
        <f>'IO 102 01 Pol'!G63</f>
        <v>0</v>
      </c>
      <c r="J126" s="194" t="str">
        <f>IF(I129=0,"",I126/I129*100)</f>
        <v/>
      </c>
    </row>
    <row r="127" spans="1:52" ht="36.75" customHeight="1">
      <c r="A127" s="183"/>
      <c r="B127" s="188" t="s">
        <v>119</v>
      </c>
      <c r="C127" s="189" t="s">
        <v>120</v>
      </c>
      <c r="D127" s="190"/>
      <c r="E127" s="190"/>
      <c r="F127" s="196" t="s">
        <v>24</v>
      </c>
      <c r="G127" s="197"/>
      <c r="H127" s="197"/>
      <c r="I127" s="197">
        <f>'IO 102 01 Pol'!G79</f>
        <v>0</v>
      </c>
      <c r="J127" s="194" t="str">
        <f>IF(I129=0,"",I127/I129*100)</f>
        <v/>
      </c>
    </row>
    <row r="128" spans="1:52" ht="36.75" customHeight="1">
      <c r="A128" s="183"/>
      <c r="B128" s="188" t="s">
        <v>121</v>
      </c>
      <c r="C128" s="189" t="s">
        <v>122</v>
      </c>
      <c r="D128" s="190"/>
      <c r="E128" s="190"/>
      <c r="F128" s="196" t="s">
        <v>26</v>
      </c>
      <c r="G128" s="197"/>
      <c r="H128" s="197"/>
      <c r="I128" s="197">
        <f>'IO 102 01 Pol'!G85</f>
        <v>0</v>
      </c>
      <c r="J128" s="194" t="str">
        <f>IF(I129=0,"",I128/I129*100)</f>
        <v/>
      </c>
    </row>
    <row r="129" spans="1:10" ht="25.5" customHeight="1">
      <c r="A129" s="184"/>
      <c r="B129" s="191" t="s">
        <v>1</v>
      </c>
      <c r="C129" s="192"/>
      <c r="D129" s="193"/>
      <c r="E129" s="193"/>
      <c r="F129" s="198"/>
      <c r="G129" s="199"/>
      <c r="H129" s="199"/>
      <c r="I129" s="199">
        <f>SUM(I124:I128)</f>
        <v>0</v>
      </c>
      <c r="J129" s="195">
        <f>SUM(J124:J128)</f>
        <v>0</v>
      </c>
    </row>
    <row r="130" spans="1:10">
      <c r="F130" s="137"/>
      <c r="G130" s="137"/>
      <c r="H130" s="137"/>
      <c r="I130" s="137"/>
      <c r="J130" s="138"/>
    </row>
    <row r="131" spans="1:10">
      <c r="F131" s="137"/>
      <c r="G131" s="137"/>
      <c r="H131" s="137"/>
      <c r="I131" s="137"/>
      <c r="J131" s="138"/>
    </row>
    <row r="132" spans="1:10">
      <c r="F132" s="137"/>
      <c r="G132" s="137"/>
      <c r="H132" s="137"/>
      <c r="I132" s="137"/>
      <c r="J132"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125</v>
      </c>
      <c r="B1" s="201"/>
      <c r="C1" s="201"/>
      <c r="D1" s="201"/>
      <c r="E1" s="201"/>
      <c r="F1" s="201"/>
      <c r="G1" s="201"/>
      <c r="AG1" t="s">
        <v>126</v>
      </c>
    </row>
    <row r="2" spans="1:60" ht="25.05" customHeight="1">
      <c r="A2" s="202" t="s">
        <v>7</v>
      </c>
      <c r="B2" s="49" t="s">
        <v>50</v>
      </c>
      <c r="C2" s="205" t="s">
        <v>51</v>
      </c>
      <c r="D2" s="203"/>
      <c r="E2" s="203"/>
      <c r="F2" s="203"/>
      <c r="G2" s="204"/>
      <c r="AG2" t="s">
        <v>127</v>
      </c>
    </row>
    <row r="3" spans="1:60" ht="25.05" customHeight="1">
      <c r="A3" s="202" t="s">
        <v>8</v>
      </c>
      <c r="B3" s="49" t="s">
        <v>45</v>
      </c>
      <c r="C3" s="205" t="s">
        <v>46</v>
      </c>
      <c r="D3" s="203"/>
      <c r="E3" s="203"/>
      <c r="F3" s="203"/>
      <c r="G3" s="204"/>
      <c r="AC3" s="181" t="s">
        <v>128</v>
      </c>
      <c r="AG3" t="s">
        <v>129</v>
      </c>
    </row>
    <row r="4" spans="1:60" ht="25.05" customHeight="1">
      <c r="A4" s="206" t="s">
        <v>9</v>
      </c>
      <c r="B4" s="207" t="s">
        <v>43</v>
      </c>
      <c r="C4" s="208" t="s">
        <v>44</v>
      </c>
      <c r="D4" s="209"/>
      <c r="E4" s="209"/>
      <c r="F4" s="209"/>
      <c r="G4" s="210"/>
      <c r="AG4" t="s">
        <v>130</v>
      </c>
    </row>
    <row r="5" spans="1:60">
      <c r="D5" s="10"/>
    </row>
    <row r="6" spans="1:60" ht="39.6">
      <c r="A6" s="212" t="s">
        <v>131</v>
      </c>
      <c r="B6" s="214" t="s">
        <v>132</v>
      </c>
      <c r="C6" s="214" t="s">
        <v>133</v>
      </c>
      <c r="D6" s="213" t="s">
        <v>134</v>
      </c>
      <c r="E6" s="212" t="s">
        <v>135</v>
      </c>
      <c r="F6" s="211" t="s">
        <v>136</v>
      </c>
      <c r="G6" s="212" t="s">
        <v>29</v>
      </c>
      <c r="H6" s="215" t="s">
        <v>30</v>
      </c>
      <c r="I6" s="215" t="s">
        <v>137</v>
      </c>
      <c r="J6" s="215" t="s">
        <v>31</v>
      </c>
      <c r="K6" s="215" t="s">
        <v>138</v>
      </c>
      <c r="L6" s="215" t="s">
        <v>139</v>
      </c>
      <c r="M6" s="215" t="s">
        <v>140</v>
      </c>
      <c r="N6" s="215" t="s">
        <v>141</v>
      </c>
      <c r="O6" s="215" t="s">
        <v>142</v>
      </c>
      <c r="P6" s="215" t="s">
        <v>143</v>
      </c>
      <c r="Q6" s="215" t="s">
        <v>144</v>
      </c>
      <c r="R6" s="215" t="s">
        <v>145</v>
      </c>
      <c r="S6" s="215" t="s">
        <v>146</v>
      </c>
      <c r="T6" s="215" t="s">
        <v>147</v>
      </c>
      <c r="U6" s="215" t="s">
        <v>148</v>
      </c>
      <c r="V6" s="215" t="s">
        <v>149</v>
      </c>
      <c r="W6" s="215" t="s">
        <v>150</v>
      </c>
      <c r="X6" s="215" t="s">
        <v>151</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29" t="s">
        <v>152</v>
      </c>
      <c r="B8" s="230" t="s">
        <v>113</v>
      </c>
      <c r="C8" s="254" t="s">
        <v>114</v>
      </c>
      <c r="D8" s="231"/>
      <c r="E8" s="232"/>
      <c r="F8" s="233"/>
      <c r="G8" s="233">
        <f>SUMIF(AG9:AG58,"&lt;&gt;NOR",G9:G58)</f>
        <v>0</v>
      </c>
      <c r="H8" s="233"/>
      <c r="I8" s="233">
        <f>SUM(I9:I58)</f>
        <v>0</v>
      </c>
      <c r="J8" s="233"/>
      <c r="K8" s="233">
        <f>SUM(K9:K58)</f>
        <v>0</v>
      </c>
      <c r="L8" s="233"/>
      <c r="M8" s="233">
        <f>SUM(M9:M58)</f>
        <v>0</v>
      </c>
      <c r="N8" s="233"/>
      <c r="O8" s="233">
        <f>SUM(O9:O58)</f>
        <v>102.24</v>
      </c>
      <c r="P8" s="233"/>
      <c r="Q8" s="233">
        <f>SUM(Q9:Q58)</f>
        <v>0</v>
      </c>
      <c r="R8" s="233"/>
      <c r="S8" s="233"/>
      <c r="T8" s="234"/>
      <c r="U8" s="228"/>
      <c r="V8" s="228">
        <f>SUM(V9:V58)</f>
        <v>63.63</v>
      </c>
      <c r="W8" s="228"/>
      <c r="X8" s="228"/>
      <c r="AG8" t="s">
        <v>153</v>
      </c>
    </row>
    <row r="9" spans="1:60" outlineLevel="1">
      <c r="A9" s="235">
        <v>1</v>
      </c>
      <c r="B9" s="236" t="s">
        <v>154</v>
      </c>
      <c r="C9" s="255" t="s">
        <v>155</v>
      </c>
      <c r="D9" s="237" t="s">
        <v>156</v>
      </c>
      <c r="E9" s="238">
        <v>21</v>
      </c>
      <c r="F9" s="239"/>
      <c r="G9" s="240">
        <f>ROUND(E9*F9,2)</f>
        <v>0</v>
      </c>
      <c r="H9" s="239"/>
      <c r="I9" s="240">
        <f>ROUND(E9*H9,2)</f>
        <v>0</v>
      </c>
      <c r="J9" s="239"/>
      <c r="K9" s="240">
        <f>ROUND(E9*J9,2)</f>
        <v>0</v>
      </c>
      <c r="L9" s="240">
        <v>21</v>
      </c>
      <c r="M9" s="240">
        <f>G9*(1+L9/100)</f>
        <v>0</v>
      </c>
      <c r="N9" s="240">
        <v>0</v>
      </c>
      <c r="O9" s="240">
        <f>ROUND(E9*N9,2)</f>
        <v>0</v>
      </c>
      <c r="P9" s="240">
        <v>0</v>
      </c>
      <c r="Q9" s="240">
        <f>ROUND(E9*P9,2)</f>
        <v>0</v>
      </c>
      <c r="R9" s="240" t="s">
        <v>157</v>
      </c>
      <c r="S9" s="240" t="s">
        <v>158</v>
      </c>
      <c r="T9" s="241" t="s">
        <v>158</v>
      </c>
      <c r="U9" s="225">
        <v>0.1</v>
      </c>
      <c r="V9" s="225">
        <f>ROUND(E9*U9,2)</f>
        <v>2.1</v>
      </c>
      <c r="W9" s="225"/>
      <c r="X9" s="225" t="s">
        <v>159</v>
      </c>
      <c r="Y9" s="216"/>
      <c r="Z9" s="216"/>
      <c r="AA9" s="216"/>
      <c r="AB9" s="216"/>
      <c r="AC9" s="216"/>
      <c r="AD9" s="216"/>
      <c r="AE9" s="216"/>
      <c r="AF9" s="216"/>
      <c r="AG9" s="216" t="s">
        <v>160</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outlineLevel="1">
      <c r="A10" s="223"/>
      <c r="B10" s="224"/>
      <c r="C10" s="256" t="s">
        <v>161</v>
      </c>
      <c r="D10" s="243"/>
      <c r="E10" s="243"/>
      <c r="F10" s="243"/>
      <c r="G10" s="243"/>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162</v>
      </c>
      <c r="AH10" s="216"/>
      <c r="AI10" s="216"/>
      <c r="AJ10" s="216"/>
      <c r="AK10" s="216"/>
      <c r="AL10" s="216"/>
      <c r="AM10" s="216"/>
      <c r="AN10" s="216"/>
      <c r="AO10" s="216"/>
      <c r="AP10" s="216"/>
      <c r="AQ10" s="216"/>
      <c r="AR10" s="216"/>
      <c r="AS10" s="216"/>
      <c r="AT10" s="216"/>
      <c r="AU10" s="216"/>
      <c r="AV10" s="216"/>
      <c r="AW10" s="216"/>
      <c r="AX10" s="216"/>
      <c r="AY10" s="216"/>
      <c r="AZ10" s="216"/>
      <c r="BA10" s="242" t="str">
        <f>C10</f>
        <v>nebo lesní půdy, s vodorovným přemístěním na hromady v místě upotřebení nebo na dočasné či trvalé skládky se složením</v>
      </c>
      <c r="BB10" s="216"/>
      <c r="BC10" s="216"/>
      <c r="BD10" s="216"/>
      <c r="BE10" s="216"/>
      <c r="BF10" s="216"/>
      <c r="BG10" s="216"/>
      <c r="BH10" s="216"/>
    </row>
    <row r="11" spans="1:60" outlineLevel="1">
      <c r="A11" s="223"/>
      <c r="B11" s="224"/>
      <c r="C11" s="257" t="s">
        <v>163</v>
      </c>
      <c r="D11" s="226"/>
      <c r="E11" s="227">
        <v>21</v>
      </c>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164</v>
      </c>
      <c r="AH11" s="216">
        <v>0</v>
      </c>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35">
        <v>2</v>
      </c>
      <c r="B12" s="236" t="s">
        <v>165</v>
      </c>
      <c r="C12" s="255" t="s">
        <v>166</v>
      </c>
      <c r="D12" s="237" t="s">
        <v>156</v>
      </c>
      <c r="E12" s="238">
        <v>65.52</v>
      </c>
      <c r="F12" s="239"/>
      <c r="G12" s="240">
        <f>ROUND(E12*F12,2)</f>
        <v>0</v>
      </c>
      <c r="H12" s="239"/>
      <c r="I12" s="240">
        <f>ROUND(E12*H12,2)</f>
        <v>0</v>
      </c>
      <c r="J12" s="239"/>
      <c r="K12" s="240">
        <f>ROUND(E12*J12,2)</f>
        <v>0</v>
      </c>
      <c r="L12" s="240">
        <v>21</v>
      </c>
      <c r="M12" s="240">
        <f>G12*(1+L12/100)</f>
        <v>0</v>
      </c>
      <c r="N12" s="240">
        <v>0</v>
      </c>
      <c r="O12" s="240">
        <f>ROUND(E12*N12,2)</f>
        <v>0</v>
      </c>
      <c r="P12" s="240">
        <v>0</v>
      </c>
      <c r="Q12" s="240">
        <f>ROUND(E12*P12,2)</f>
        <v>0</v>
      </c>
      <c r="R12" s="240" t="s">
        <v>157</v>
      </c>
      <c r="S12" s="240" t="s">
        <v>158</v>
      </c>
      <c r="T12" s="241" t="s">
        <v>158</v>
      </c>
      <c r="U12" s="225">
        <v>0.23</v>
      </c>
      <c r="V12" s="225">
        <f>ROUND(E12*U12,2)</f>
        <v>15.07</v>
      </c>
      <c r="W12" s="225"/>
      <c r="X12" s="225" t="s">
        <v>159</v>
      </c>
      <c r="Y12" s="216"/>
      <c r="Z12" s="216"/>
      <c r="AA12" s="216"/>
      <c r="AB12" s="216"/>
      <c r="AC12" s="216"/>
      <c r="AD12" s="216"/>
      <c r="AE12" s="216"/>
      <c r="AF12" s="216"/>
      <c r="AG12" s="216" t="s">
        <v>160</v>
      </c>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ht="21" outlineLevel="1">
      <c r="A13" s="223"/>
      <c r="B13" s="224"/>
      <c r="C13" s="256" t="s">
        <v>167</v>
      </c>
      <c r="D13" s="243"/>
      <c r="E13" s="243"/>
      <c r="F13" s="243"/>
      <c r="G13" s="243"/>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162</v>
      </c>
      <c r="AH13" s="216"/>
      <c r="AI13" s="216"/>
      <c r="AJ13" s="216"/>
      <c r="AK13" s="216"/>
      <c r="AL13" s="216"/>
      <c r="AM13" s="216"/>
      <c r="AN13" s="216"/>
      <c r="AO13" s="216"/>
      <c r="AP13" s="216"/>
      <c r="AQ13" s="216"/>
      <c r="AR13" s="216"/>
      <c r="AS13" s="216"/>
      <c r="AT13" s="216"/>
      <c r="AU13" s="216"/>
      <c r="AV13" s="216"/>
      <c r="AW13" s="216"/>
      <c r="AX13" s="216"/>
      <c r="AY13" s="216"/>
      <c r="AZ13" s="216"/>
      <c r="BA13" s="242" t="str">
        <f>C13</f>
        <v>zapažených i nezapažených s urovnáním dna do předepsaného profilu a spádu, s přehozením výkopku na přilehlém terénu na vzdálenost do 3 m od podélné osy rýhy nebo s naložením výkopku na dopravní prostředek.</v>
      </c>
      <c r="BB13" s="216"/>
      <c r="BC13" s="216"/>
      <c r="BD13" s="216"/>
      <c r="BE13" s="216"/>
      <c r="BF13" s="216"/>
      <c r="BG13" s="216"/>
      <c r="BH13" s="216"/>
    </row>
    <row r="14" spans="1:60" outlineLevel="1">
      <c r="A14" s="223"/>
      <c r="B14" s="224"/>
      <c r="C14" s="257" t="s">
        <v>168</v>
      </c>
      <c r="D14" s="226"/>
      <c r="E14" s="227">
        <v>65.52</v>
      </c>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164</v>
      </c>
      <c r="AH14" s="216">
        <v>0</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35">
        <v>3</v>
      </c>
      <c r="B15" s="236" t="s">
        <v>169</v>
      </c>
      <c r="C15" s="255" t="s">
        <v>170</v>
      </c>
      <c r="D15" s="237" t="s">
        <v>156</v>
      </c>
      <c r="E15" s="238">
        <v>6.5519999999999996</v>
      </c>
      <c r="F15" s="239"/>
      <c r="G15" s="240">
        <f>ROUND(E15*F15,2)</f>
        <v>0</v>
      </c>
      <c r="H15" s="239"/>
      <c r="I15" s="240">
        <f>ROUND(E15*H15,2)</f>
        <v>0</v>
      </c>
      <c r="J15" s="239"/>
      <c r="K15" s="240">
        <f>ROUND(E15*J15,2)</f>
        <v>0</v>
      </c>
      <c r="L15" s="240">
        <v>21</v>
      </c>
      <c r="M15" s="240">
        <f>G15*(1+L15/100)</f>
        <v>0</v>
      </c>
      <c r="N15" s="240">
        <v>0</v>
      </c>
      <c r="O15" s="240">
        <f>ROUND(E15*N15,2)</f>
        <v>0</v>
      </c>
      <c r="P15" s="240">
        <v>0</v>
      </c>
      <c r="Q15" s="240">
        <f>ROUND(E15*P15,2)</f>
        <v>0</v>
      </c>
      <c r="R15" s="240" t="s">
        <v>157</v>
      </c>
      <c r="S15" s="240" t="s">
        <v>158</v>
      </c>
      <c r="T15" s="241" t="s">
        <v>158</v>
      </c>
      <c r="U15" s="225">
        <v>0.38979999999999998</v>
      </c>
      <c r="V15" s="225">
        <f>ROUND(E15*U15,2)</f>
        <v>2.5499999999999998</v>
      </c>
      <c r="W15" s="225"/>
      <c r="X15" s="225" t="s">
        <v>159</v>
      </c>
      <c r="Y15" s="216"/>
      <c r="Z15" s="216"/>
      <c r="AA15" s="216"/>
      <c r="AB15" s="216"/>
      <c r="AC15" s="216"/>
      <c r="AD15" s="216"/>
      <c r="AE15" s="216"/>
      <c r="AF15" s="216"/>
      <c r="AG15" s="216" t="s">
        <v>160</v>
      </c>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ht="21" outlineLevel="1">
      <c r="A16" s="223"/>
      <c r="B16" s="224"/>
      <c r="C16" s="256" t="s">
        <v>167</v>
      </c>
      <c r="D16" s="243"/>
      <c r="E16" s="243"/>
      <c r="F16" s="243"/>
      <c r="G16" s="243"/>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162</v>
      </c>
      <c r="AH16" s="216"/>
      <c r="AI16" s="216"/>
      <c r="AJ16" s="216"/>
      <c r="AK16" s="216"/>
      <c r="AL16" s="216"/>
      <c r="AM16" s="216"/>
      <c r="AN16" s="216"/>
      <c r="AO16" s="216"/>
      <c r="AP16" s="216"/>
      <c r="AQ16" s="216"/>
      <c r="AR16" s="216"/>
      <c r="AS16" s="216"/>
      <c r="AT16" s="216"/>
      <c r="AU16" s="216"/>
      <c r="AV16" s="216"/>
      <c r="AW16" s="216"/>
      <c r="AX16" s="216"/>
      <c r="AY16" s="216"/>
      <c r="AZ16" s="216"/>
      <c r="BA16" s="242" t="str">
        <f>C16</f>
        <v>zapažených i nezapažených s urovnáním dna do předepsaného profilu a spádu, s přehozením výkopku na přilehlém terénu na vzdálenost do 3 m od podélné osy rýhy nebo s naložením výkopku na dopravní prostředek.</v>
      </c>
      <c r="BB16" s="216"/>
      <c r="BC16" s="216"/>
      <c r="BD16" s="216"/>
      <c r="BE16" s="216"/>
      <c r="BF16" s="216"/>
      <c r="BG16" s="216"/>
      <c r="BH16" s="216"/>
    </row>
    <row r="17" spans="1:60" outlineLevel="1">
      <c r="A17" s="235">
        <v>4</v>
      </c>
      <c r="B17" s="236" t="s">
        <v>171</v>
      </c>
      <c r="C17" s="255" t="s">
        <v>172</v>
      </c>
      <c r="D17" s="237" t="s">
        <v>156</v>
      </c>
      <c r="E17" s="238">
        <v>28.08</v>
      </c>
      <c r="F17" s="239"/>
      <c r="G17" s="240">
        <f>ROUND(E17*F17,2)</f>
        <v>0</v>
      </c>
      <c r="H17" s="239"/>
      <c r="I17" s="240">
        <f>ROUND(E17*H17,2)</f>
        <v>0</v>
      </c>
      <c r="J17" s="239"/>
      <c r="K17" s="240">
        <f>ROUND(E17*J17,2)</f>
        <v>0</v>
      </c>
      <c r="L17" s="240">
        <v>21</v>
      </c>
      <c r="M17" s="240">
        <f>G17*(1+L17/100)</f>
        <v>0</v>
      </c>
      <c r="N17" s="240">
        <v>0</v>
      </c>
      <c r="O17" s="240">
        <f>ROUND(E17*N17,2)</f>
        <v>0</v>
      </c>
      <c r="P17" s="240">
        <v>0</v>
      </c>
      <c r="Q17" s="240">
        <f>ROUND(E17*P17,2)</f>
        <v>0</v>
      </c>
      <c r="R17" s="240" t="s">
        <v>157</v>
      </c>
      <c r="S17" s="240" t="s">
        <v>158</v>
      </c>
      <c r="T17" s="241" t="s">
        <v>158</v>
      </c>
      <c r="U17" s="225">
        <v>0.39</v>
      </c>
      <c r="V17" s="225">
        <f>ROUND(E17*U17,2)</f>
        <v>10.95</v>
      </c>
      <c r="W17" s="225"/>
      <c r="X17" s="225" t="s">
        <v>159</v>
      </c>
      <c r="Y17" s="216"/>
      <c r="Z17" s="216"/>
      <c r="AA17" s="216"/>
      <c r="AB17" s="216"/>
      <c r="AC17" s="216"/>
      <c r="AD17" s="216"/>
      <c r="AE17" s="216"/>
      <c r="AF17" s="216"/>
      <c r="AG17" s="216" t="s">
        <v>160</v>
      </c>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ht="21" outlineLevel="1">
      <c r="A18" s="223"/>
      <c r="B18" s="224"/>
      <c r="C18" s="256" t="s">
        <v>167</v>
      </c>
      <c r="D18" s="243"/>
      <c r="E18" s="243"/>
      <c r="F18" s="243"/>
      <c r="G18" s="243"/>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162</v>
      </c>
      <c r="AH18" s="216"/>
      <c r="AI18" s="216"/>
      <c r="AJ18" s="216"/>
      <c r="AK18" s="216"/>
      <c r="AL18" s="216"/>
      <c r="AM18" s="216"/>
      <c r="AN18" s="216"/>
      <c r="AO18" s="216"/>
      <c r="AP18" s="216"/>
      <c r="AQ18" s="216"/>
      <c r="AR18" s="216"/>
      <c r="AS18" s="216"/>
      <c r="AT18" s="216"/>
      <c r="AU18" s="216"/>
      <c r="AV18" s="216"/>
      <c r="AW18" s="216"/>
      <c r="AX18" s="216"/>
      <c r="AY18" s="216"/>
      <c r="AZ18" s="216"/>
      <c r="BA18" s="242" t="str">
        <f>C18</f>
        <v>zapažených i nezapažených s urovnáním dna do předepsaného profilu a spádu, s přehozením výkopku na přilehlém terénu na vzdálenost do 3 m od podélné osy rýhy nebo s naložením výkopku na dopravní prostředek.</v>
      </c>
      <c r="BB18" s="216"/>
      <c r="BC18" s="216"/>
      <c r="BD18" s="216"/>
      <c r="BE18" s="216"/>
      <c r="BF18" s="216"/>
      <c r="BG18" s="216"/>
      <c r="BH18" s="216"/>
    </row>
    <row r="19" spans="1:60" outlineLevel="1">
      <c r="A19" s="223"/>
      <c r="B19" s="224"/>
      <c r="C19" s="257" t="s">
        <v>173</v>
      </c>
      <c r="D19" s="226"/>
      <c r="E19" s="227">
        <v>28.08</v>
      </c>
      <c r="F19" s="225"/>
      <c r="G19" s="225"/>
      <c r="H19" s="225"/>
      <c r="I19" s="225"/>
      <c r="J19" s="225"/>
      <c r="K19" s="225"/>
      <c r="L19" s="225"/>
      <c r="M19" s="225"/>
      <c r="N19" s="225"/>
      <c r="O19" s="225"/>
      <c r="P19" s="225"/>
      <c r="Q19" s="225"/>
      <c r="R19" s="225"/>
      <c r="S19" s="225"/>
      <c r="T19" s="225"/>
      <c r="U19" s="225"/>
      <c r="V19" s="225"/>
      <c r="W19" s="225"/>
      <c r="X19" s="225"/>
      <c r="Y19" s="216"/>
      <c r="Z19" s="216"/>
      <c r="AA19" s="216"/>
      <c r="AB19" s="216"/>
      <c r="AC19" s="216"/>
      <c r="AD19" s="216"/>
      <c r="AE19" s="216"/>
      <c r="AF19" s="216"/>
      <c r="AG19" s="216" t="s">
        <v>164</v>
      </c>
      <c r="AH19" s="216">
        <v>0</v>
      </c>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outlineLevel="1">
      <c r="A20" s="235">
        <v>5</v>
      </c>
      <c r="B20" s="236" t="s">
        <v>174</v>
      </c>
      <c r="C20" s="255" t="s">
        <v>175</v>
      </c>
      <c r="D20" s="237" t="s">
        <v>156</v>
      </c>
      <c r="E20" s="238">
        <v>2.8079999999999998</v>
      </c>
      <c r="F20" s="239"/>
      <c r="G20" s="240">
        <f>ROUND(E20*F20,2)</f>
        <v>0</v>
      </c>
      <c r="H20" s="239"/>
      <c r="I20" s="240">
        <f>ROUND(E20*H20,2)</f>
        <v>0</v>
      </c>
      <c r="J20" s="239"/>
      <c r="K20" s="240">
        <f>ROUND(E20*J20,2)</f>
        <v>0</v>
      </c>
      <c r="L20" s="240">
        <v>21</v>
      </c>
      <c r="M20" s="240">
        <f>G20*(1+L20/100)</f>
        <v>0</v>
      </c>
      <c r="N20" s="240">
        <v>0</v>
      </c>
      <c r="O20" s="240">
        <f>ROUND(E20*N20,2)</f>
        <v>0</v>
      </c>
      <c r="P20" s="240">
        <v>0</v>
      </c>
      <c r="Q20" s="240">
        <f>ROUND(E20*P20,2)</f>
        <v>0</v>
      </c>
      <c r="R20" s="240" t="s">
        <v>157</v>
      </c>
      <c r="S20" s="240" t="s">
        <v>158</v>
      </c>
      <c r="T20" s="241" t="s">
        <v>158</v>
      </c>
      <c r="U20" s="225">
        <v>0.60029999999999994</v>
      </c>
      <c r="V20" s="225">
        <f>ROUND(E20*U20,2)</f>
        <v>1.69</v>
      </c>
      <c r="W20" s="225"/>
      <c r="X20" s="225" t="s">
        <v>159</v>
      </c>
      <c r="Y20" s="216"/>
      <c r="Z20" s="216"/>
      <c r="AA20" s="216"/>
      <c r="AB20" s="216"/>
      <c r="AC20" s="216"/>
      <c r="AD20" s="216"/>
      <c r="AE20" s="216"/>
      <c r="AF20" s="216"/>
      <c r="AG20" s="216" t="s">
        <v>160</v>
      </c>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row>
    <row r="21" spans="1:60" ht="21" outlineLevel="1">
      <c r="A21" s="223"/>
      <c r="B21" s="224"/>
      <c r="C21" s="256" t="s">
        <v>167</v>
      </c>
      <c r="D21" s="243"/>
      <c r="E21" s="243"/>
      <c r="F21" s="243"/>
      <c r="G21" s="243"/>
      <c r="H21" s="225"/>
      <c r="I21" s="225"/>
      <c r="J21" s="225"/>
      <c r="K21" s="225"/>
      <c r="L21" s="225"/>
      <c r="M21" s="225"/>
      <c r="N21" s="225"/>
      <c r="O21" s="225"/>
      <c r="P21" s="225"/>
      <c r="Q21" s="225"/>
      <c r="R21" s="225"/>
      <c r="S21" s="225"/>
      <c r="T21" s="225"/>
      <c r="U21" s="225"/>
      <c r="V21" s="225"/>
      <c r="W21" s="225"/>
      <c r="X21" s="225"/>
      <c r="Y21" s="216"/>
      <c r="Z21" s="216"/>
      <c r="AA21" s="216"/>
      <c r="AB21" s="216"/>
      <c r="AC21" s="216"/>
      <c r="AD21" s="216"/>
      <c r="AE21" s="216"/>
      <c r="AF21" s="216"/>
      <c r="AG21" s="216" t="s">
        <v>162</v>
      </c>
      <c r="AH21" s="216"/>
      <c r="AI21" s="216"/>
      <c r="AJ21" s="216"/>
      <c r="AK21" s="216"/>
      <c r="AL21" s="216"/>
      <c r="AM21" s="216"/>
      <c r="AN21" s="216"/>
      <c r="AO21" s="216"/>
      <c r="AP21" s="216"/>
      <c r="AQ21" s="216"/>
      <c r="AR21" s="216"/>
      <c r="AS21" s="216"/>
      <c r="AT21" s="216"/>
      <c r="AU21" s="216"/>
      <c r="AV21" s="216"/>
      <c r="AW21" s="216"/>
      <c r="AX21" s="216"/>
      <c r="AY21" s="216"/>
      <c r="AZ21" s="216"/>
      <c r="BA21" s="242" t="str">
        <f>C21</f>
        <v>zapažených i nezapažených s urovnáním dna do předepsaného profilu a spádu, s přehozením výkopku na přilehlém terénu na vzdálenost do 3 m od podélné osy rýhy nebo s naložením výkopku na dopravní prostředek.</v>
      </c>
      <c r="BB21" s="216"/>
      <c r="BC21" s="216"/>
      <c r="BD21" s="216"/>
      <c r="BE21" s="216"/>
      <c r="BF21" s="216"/>
      <c r="BG21" s="216"/>
      <c r="BH21" s="216"/>
    </row>
    <row r="22" spans="1:60" outlineLevel="1">
      <c r="A22" s="235">
        <v>6</v>
      </c>
      <c r="B22" s="236" t="s">
        <v>176</v>
      </c>
      <c r="C22" s="255" t="s">
        <v>177</v>
      </c>
      <c r="D22" s="237" t="s">
        <v>156</v>
      </c>
      <c r="E22" s="238">
        <v>62.82</v>
      </c>
      <c r="F22" s="239"/>
      <c r="G22" s="240">
        <f>ROUND(E22*F22,2)</f>
        <v>0</v>
      </c>
      <c r="H22" s="239"/>
      <c r="I22" s="240">
        <f>ROUND(E22*H22,2)</f>
        <v>0</v>
      </c>
      <c r="J22" s="239"/>
      <c r="K22" s="240">
        <f>ROUND(E22*J22,2)</f>
        <v>0</v>
      </c>
      <c r="L22" s="240">
        <v>21</v>
      </c>
      <c r="M22" s="240">
        <f>G22*(1+L22/100)</f>
        <v>0</v>
      </c>
      <c r="N22" s="240">
        <v>0</v>
      </c>
      <c r="O22" s="240">
        <f>ROUND(E22*N22,2)</f>
        <v>0</v>
      </c>
      <c r="P22" s="240">
        <v>0</v>
      </c>
      <c r="Q22" s="240">
        <f>ROUND(E22*P22,2)</f>
        <v>0</v>
      </c>
      <c r="R22" s="240" t="s">
        <v>157</v>
      </c>
      <c r="S22" s="240" t="s">
        <v>158</v>
      </c>
      <c r="T22" s="241" t="s">
        <v>158</v>
      </c>
      <c r="U22" s="225">
        <v>1.0999999999999999E-2</v>
      </c>
      <c r="V22" s="225">
        <f>ROUND(E22*U22,2)</f>
        <v>0.69</v>
      </c>
      <c r="W22" s="225"/>
      <c r="X22" s="225" t="s">
        <v>159</v>
      </c>
      <c r="Y22" s="216"/>
      <c r="Z22" s="216"/>
      <c r="AA22" s="216"/>
      <c r="AB22" s="216"/>
      <c r="AC22" s="216"/>
      <c r="AD22" s="216"/>
      <c r="AE22" s="216"/>
      <c r="AF22" s="216"/>
      <c r="AG22" s="216" t="s">
        <v>160</v>
      </c>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row>
    <row r="23" spans="1:60" outlineLevel="1">
      <c r="A23" s="223"/>
      <c r="B23" s="224"/>
      <c r="C23" s="256" t="s">
        <v>178</v>
      </c>
      <c r="D23" s="243"/>
      <c r="E23" s="243"/>
      <c r="F23" s="243"/>
      <c r="G23" s="243"/>
      <c r="H23" s="225"/>
      <c r="I23" s="225"/>
      <c r="J23" s="225"/>
      <c r="K23" s="225"/>
      <c r="L23" s="225"/>
      <c r="M23" s="225"/>
      <c r="N23" s="225"/>
      <c r="O23" s="225"/>
      <c r="P23" s="225"/>
      <c r="Q23" s="225"/>
      <c r="R23" s="225"/>
      <c r="S23" s="225"/>
      <c r="T23" s="225"/>
      <c r="U23" s="225"/>
      <c r="V23" s="225"/>
      <c r="W23" s="225"/>
      <c r="X23" s="225"/>
      <c r="Y23" s="216"/>
      <c r="Z23" s="216"/>
      <c r="AA23" s="216"/>
      <c r="AB23" s="216"/>
      <c r="AC23" s="216"/>
      <c r="AD23" s="216"/>
      <c r="AE23" s="216"/>
      <c r="AF23" s="216"/>
      <c r="AG23" s="216" t="s">
        <v>162</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outlineLevel="1">
      <c r="A24" s="223"/>
      <c r="B24" s="224"/>
      <c r="C24" s="257" t="s">
        <v>179</v>
      </c>
      <c r="D24" s="226"/>
      <c r="E24" s="227"/>
      <c r="F24" s="225"/>
      <c r="G24" s="225"/>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164</v>
      </c>
      <c r="AH24" s="216">
        <v>0</v>
      </c>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row>
    <row r="25" spans="1:60" outlineLevel="1">
      <c r="A25" s="223"/>
      <c r="B25" s="224"/>
      <c r="C25" s="257" t="s">
        <v>180</v>
      </c>
      <c r="D25" s="226"/>
      <c r="E25" s="227">
        <v>93.6</v>
      </c>
      <c r="F25" s="225"/>
      <c r="G25" s="225"/>
      <c r="H25" s="225"/>
      <c r="I25" s="225"/>
      <c r="J25" s="225"/>
      <c r="K25" s="225"/>
      <c r="L25" s="225"/>
      <c r="M25" s="225"/>
      <c r="N25" s="225"/>
      <c r="O25" s="225"/>
      <c r="P25" s="225"/>
      <c r="Q25" s="225"/>
      <c r="R25" s="225"/>
      <c r="S25" s="225"/>
      <c r="T25" s="225"/>
      <c r="U25" s="225"/>
      <c r="V25" s="225"/>
      <c r="W25" s="225"/>
      <c r="X25" s="225"/>
      <c r="Y25" s="216"/>
      <c r="Z25" s="216"/>
      <c r="AA25" s="216"/>
      <c r="AB25" s="216"/>
      <c r="AC25" s="216"/>
      <c r="AD25" s="216"/>
      <c r="AE25" s="216"/>
      <c r="AF25" s="216"/>
      <c r="AG25" s="216" t="s">
        <v>164</v>
      </c>
      <c r="AH25" s="216">
        <v>0</v>
      </c>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outlineLevel="1">
      <c r="A26" s="223"/>
      <c r="B26" s="224"/>
      <c r="C26" s="257" t="s">
        <v>181</v>
      </c>
      <c r="D26" s="226"/>
      <c r="E26" s="227"/>
      <c r="F26" s="225"/>
      <c r="G26" s="225"/>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164</v>
      </c>
      <c r="AH26" s="216">
        <v>0</v>
      </c>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row>
    <row r="27" spans="1:60" outlineLevel="1">
      <c r="A27" s="223"/>
      <c r="B27" s="224"/>
      <c r="C27" s="257" t="s">
        <v>182</v>
      </c>
      <c r="D27" s="226"/>
      <c r="E27" s="227">
        <v>-39.78</v>
      </c>
      <c r="F27" s="225"/>
      <c r="G27" s="225"/>
      <c r="H27" s="225"/>
      <c r="I27" s="225"/>
      <c r="J27" s="225"/>
      <c r="K27" s="225"/>
      <c r="L27" s="225"/>
      <c r="M27" s="225"/>
      <c r="N27" s="225"/>
      <c r="O27" s="225"/>
      <c r="P27" s="225"/>
      <c r="Q27" s="225"/>
      <c r="R27" s="225"/>
      <c r="S27" s="225"/>
      <c r="T27" s="225"/>
      <c r="U27" s="225"/>
      <c r="V27" s="225"/>
      <c r="W27" s="225"/>
      <c r="X27" s="225"/>
      <c r="Y27" s="216"/>
      <c r="Z27" s="216"/>
      <c r="AA27" s="216"/>
      <c r="AB27" s="216"/>
      <c r="AC27" s="216"/>
      <c r="AD27" s="216"/>
      <c r="AE27" s="216"/>
      <c r="AF27" s="216"/>
      <c r="AG27" s="216" t="s">
        <v>164</v>
      </c>
      <c r="AH27" s="216">
        <v>0</v>
      </c>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57" t="s">
        <v>183</v>
      </c>
      <c r="D28" s="226"/>
      <c r="E28" s="227"/>
      <c r="F28" s="225"/>
      <c r="G28" s="225"/>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v>0</v>
      </c>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row>
    <row r="29" spans="1:60" outlineLevel="1">
      <c r="A29" s="223"/>
      <c r="B29" s="224"/>
      <c r="C29" s="257" t="s">
        <v>184</v>
      </c>
      <c r="D29" s="226"/>
      <c r="E29" s="227">
        <v>9</v>
      </c>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164</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35">
        <v>7</v>
      </c>
      <c r="B30" s="236" t="s">
        <v>185</v>
      </c>
      <c r="C30" s="255" t="s">
        <v>186</v>
      </c>
      <c r="D30" s="237" t="s">
        <v>156</v>
      </c>
      <c r="E30" s="238">
        <v>39.78</v>
      </c>
      <c r="F30" s="239"/>
      <c r="G30" s="240">
        <f>ROUND(E30*F30,2)</f>
        <v>0</v>
      </c>
      <c r="H30" s="239"/>
      <c r="I30" s="240">
        <f>ROUND(E30*H30,2)</f>
        <v>0</v>
      </c>
      <c r="J30" s="239"/>
      <c r="K30" s="240">
        <f>ROUND(E30*J30,2)</f>
        <v>0</v>
      </c>
      <c r="L30" s="240">
        <v>21</v>
      </c>
      <c r="M30" s="240">
        <f>G30*(1+L30/100)</f>
        <v>0</v>
      </c>
      <c r="N30" s="240">
        <v>0</v>
      </c>
      <c r="O30" s="240">
        <f>ROUND(E30*N30,2)</f>
        <v>0</v>
      </c>
      <c r="P30" s="240">
        <v>0</v>
      </c>
      <c r="Q30" s="240">
        <f>ROUND(E30*P30,2)</f>
        <v>0</v>
      </c>
      <c r="R30" s="240" t="s">
        <v>157</v>
      </c>
      <c r="S30" s="240" t="s">
        <v>158</v>
      </c>
      <c r="T30" s="241" t="s">
        <v>158</v>
      </c>
      <c r="U30" s="225">
        <v>0</v>
      </c>
      <c r="V30" s="225">
        <f>ROUND(E30*U30,2)</f>
        <v>0</v>
      </c>
      <c r="W30" s="225"/>
      <c r="X30" s="225" t="s">
        <v>159</v>
      </c>
      <c r="Y30" s="216"/>
      <c r="Z30" s="216"/>
      <c r="AA30" s="216"/>
      <c r="AB30" s="216"/>
      <c r="AC30" s="216"/>
      <c r="AD30" s="216"/>
      <c r="AE30" s="216"/>
      <c r="AF30" s="216"/>
      <c r="AG30" s="216" t="s">
        <v>187</v>
      </c>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23"/>
      <c r="B31" s="224"/>
      <c r="C31" s="256" t="s">
        <v>188</v>
      </c>
      <c r="D31" s="243"/>
      <c r="E31" s="243"/>
      <c r="F31" s="243"/>
      <c r="G31" s="243"/>
      <c r="H31" s="225"/>
      <c r="I31" s="225"/>
      <c r="J31" s="225"/>
      <c r="K31" s="225"/>
      <c r="L31" s="225"/>
      <c r="M31" s="225"/>
      <c r="N31" s="225"/>
      <c r="O31" s="225"/>
      <c r="P31" s="225"/>
      <c r="Q31" s="225"/>
      <c r="R31" s="225"/>
      <c r="S31" s="225"/>
      <c r="T31" s="225"/>
      <c r="U31" s="225"/>
      <c r="V31" s="225"/>
      <c r="W31" s="225"/>
      <c r="X31" s="225"/>
      <c r="Y31" s="216"/>
      <c r="Z31" s="216"/>
      <c r="AA31" s="216"/>
      <c r="AB31" s="216"/>
      <c r="AC31" s="216"/>
      <c r="AD31" s="216"/>
      <c r="AE31" s="216"/>
      <c r="AF31" s="216"/>
      <c r="AG31" s="216" t="s">
        <v>162</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58" t="s">
        <v>189</v>
      </c>
      <c r="D32" s="244"/>
      <c r="E32" s="244"/>
      <c r="F32" s="244"/>
      <c r="G32" s="244"/>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190</v>
      </c>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57" t="s">
        <v>179</v>
      </c>
      <c r="D33" s="226"/>
      <c r="E33" s="227"/>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164</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57" t="s">
        <v>180</v>
      </c>
      <c r="D34" s="226"/>
      <c r="E34" s="227">
        <v>93.6</v>
      </c>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164</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57" t="s">
        <v>181</v>
      </c>
      <c r="D35" s="226"/>
      <c r="E35" s="227"/>
      <c r="F35" s="225"/>
      <c r="G35" s="225"/>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164</v>
      </c>
      <c r="AH35" s="216">
        <v>0</v>
      </c>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57" t="s">
        <v>191</v>
      </c>
      <c r="D36" s="226"/>
      <c r="E36" s="227"/>
      <c r="F36" s="225"/>
      <c r="G36" s="225"/>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164</v>
      </c>
      <c r="AH36" s="216">
        <v>0</v>
      </c>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23"/>
      <c r="B37" s="224"/>
      <c r="C37" s="257" t="s">
        <v>192</v>
      </c>
      <c r="D37" s="226"/>
      <c r="E37" s="227">
        <v>-11.7</v>
      </c>
      <c r="F37" s="225"/>
      <c r="G37" s="225"/>
      <c r="H37" s="225"/>
      <c r="I37" s="225"/>
      <c r="J37" s="225"/>
      <c r="K37" s="225"/>
      <c r="L37" s="225"/>
      <c r="M37" s="225"/>
      <c r="N37" s="225"/>
      <c r="O37" s="225"/>
      <c r="P37" s="225"/>
      <c r="Q37" s="225"/>
      <c r="R37" s="225"/>
      <c r="S37" s="225"/>
      <c r="T37" s="225"/>
      <c r="U37" s="225"/>
      <c r="V37" s="225"/>
      <c r="W37" s="225"/>
      <c r="X37" s="225"/>
      <c r="Y37" s="216"/>
      <c r="Z37" s="216"/>
      <c r="AA37" s="216"/>
      <c r="AB37" s="216"/>
      <c r="AC37" s="216"/>
      <c r="AD37" s="216"/>
      <c r="AE37" s="216"/>
      <c r="AF37" s="216"/>
      <c r="AG37" s="216" t="s">
        <v>164</v>
      </c>
      <c r="AH37" s="216">
        <v>0</v>
      </c>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57" t="s">
        <v>193</v>
      </c>
      <c r="D38" s="226"/>
      <c r="E38" s="227"/>
      <c r="F38" s="225"/>
      <c r="G38" s="225"/>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164</v>
      </c>
      <c r="AH38" s="216">
        <v>0</v>
      </c>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23"/>
      <c r="B39" s="224"/>
      <c r="C39" s="257" t="s">
        <v>194</v>
      </c>
      <c r="D39" s="226"/>
      <c r="E39" s="227">
        <v>-42.12</v>
      </c>
      <c r="F39" s="225"/>
      <c r="G39" s="225"/>
      <c r="H39" s="225"/>
      <c r="I39" s="225"/>
      <c r="J39" s="225"/>
      <c r="K39" s="225"/>
      <c r="L39" s="225"/>
      <c r="M39" s="225"/>
      <c r="N39" s="225"/>
      <c r="O39" s="225"/>
      <c r="P39" s="225"/>
      <c r="Q39" s="225"/>
      <c r="R39" s="225"/>
      <c r="S39" s="225"/>
      <c r="T39" s="225"/>
      <c r="U39" s="225"/>
      <c r="V39" s="225"/>
      <c r="W39" s="225"/>
      <c r="X39" s="225"/>
      <c r="Y39" s="216"/>
      <c r="Z39" s="216"/>
      <c r="AA39" s="216"/>
      <c r="AB39" s="216"/>
      <c r="AC39" s="216"/>
      <c r="AD39" s="216"/>
      <c r="AE39" s="216"/>
      <c r="AF39" s="216"/>
      <c r="AG39" s="216" t="s">
        <v>164</v>
      </c>
      <c r="AH39" s="216">
        <v>0</v>
      </c>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35">
        <v>8</v>
      </c>
      <c r="B40" s="236" t="s">
        <v>195</v>
      </c>
      <c r="C40" s="255" t="s">
        <v>196</v>
      </c>
      <c r="D40" s="237" t="s">
        <v>156</v>
      </c>
      <c r="E40" s="238">
        <v>42.12</v>
      </c>
      <c r="F40" s="239"/>
      <c r="G40" s="240">
        <f>ROUND(E40*F40,2)</f>
        <v>0</v>
      </c>
      <c r="H40" s="239"/>
      <c r="I40" s="240">
        <f>ROUND(E40*H40,2)</f>
        <v>0</v>
      </c>
      <c r="J40" s="239"/>
      <c r="K40" s="240">
        <f>ROUND(E40*J40,2)</f>
        <v>0</v>
      </c>
      <c r="L40" s="240">
        <v>21</v>
      </c>
      <c r="M40" s="240">
        <f>G40*(1+L40/100)</f>
        <v>0</v>
      </c>
      <c r="N40" s="240">
        <v>0</v>
      </c>
      <c r="O40" s="240">
        <f>ROUND(E40*N40,2)</f>
        <v>0</v>
      </c>
      <c r="P40" s="240">
        <v>0</v>
      </c>
      <c r="Q40" s="240">
        <f>ROUND(E40*P40,2)</f>
        <v>0</v>
      </c>
      <c r="R40" s="240" t="s">
        <v>157</v>
      </c>
      <c r="S40" s="240" t="s">
        <v>158</v>
      </c>
      <c r="T40" s="241" t="s">
        <v>158</v>
      </c>
      <c r="U40" s="225">
        <v>0</v>
      </c>
      <c r="V40" s="225">
        <f>ROUND(E40*U40,2)</f>
        <v>0</v>
      </c>
      <c r="W40" s="225"/>
      <c r="X40" s="225" t="s">
        <v>159</v>
      </c>
      <c r="Y40" s="216"/>
      <c r="Z40" s="216"/>
      <c r="AA40" s="216"/>
      <c r="AB40" s="216"/>
      <c r="AC40" s="216"/>
      <c r="AD40" s="216"/>
      <c r="AE40" s="216"/>
      <c r="AF40" s="216"/>
      <c r="AG40" s="216" t="s">
        <v>187</v>
      </c>
      <c r="AH40" s="216"/>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row>
    <row r="41" spans="1:60" ht="21" outlineLevel="1">
      <c r="A41" s="223"/>
      <c r="B41" s="224"/>
      <c r="C41" s="256" t="s">
        <v>197</v>
      </c>
      <c r="D41" s="243"/>
      <c r="E41" s="243"/>
      <c r="F41" s="243"/>
      <c r="G41" s="243"/>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162</v>
      </c>
      <c r="AH41" s="216"/>
      <c r="AI41" s="216"/>
      <c r="AJ41" s="216"/>
      <c r="AK41" s="216"/>
      <c r="AL41" s="216"/>
      <c r="AM41" s="216"/>
      <c r="AN41" s="216"/>
      <c r="AO41" s="216"/>
      <c r="AP41" s="216"/>
      <c r="AQ41" s="216"/>
      <c r="AR41" s="216"/>
      <c r="AS41" s="216"/>
      <c r="AT41" s="216"/>
      <c r="AU41" s="216"/>
      <c r="AV41" s="216"/>
      <c r="AW41" s="216"/>
      <c r="AX41" s="216"/>
      <c r="AY41" s="216"/>
      <c r="AZ41" s="216"/>
      <c r="BA41" s="242" t="str">
        <f>C41</f>
        <v>sypaninou z vhodných hornin tř. 1 - 4 nebo materiálem připraveným podél výkopu ve vzdálenosti do 3 m od jeho kraje, pro jakoukoliv hloubku výkopu a jakoukoliv míru zhutnění,</v>
      </c>
      <c r="BB41" s="216"/>
      <c r="BC41" s="216"/>
      <c r="BD41" s="216"/>
      <c r="BE41" s="216"/>
      <c r="BF41" s="216"/>
      <c r="BG41" s="216"/>
      <c r="BH41" s="216"/>
    </row>
    <row r="42" spans="1:60" outlineLevel="1">
      <c r="A42" s="223"/>
      <c r="B42" s="224"/>
      <c r="C42" s="257" t="s">
        <v>198</v>
      </c>
      <c r="D42" s="226"/>
      <c r="E42" s="227">
        <v>42.12</v>
      </c>
      <c r="F42" s="225"/>
      <c r="G42" s="225"/>
      <c r="H42" s="225"/>
      <c r="I42" s="225"/>
      <c r="J42" s="225"/>
      <c r="K42" s="225"/>
      <c r="L42" s="225"/>
      <c r="M42" s="225"/>
      <c r="N42" s="225"/>
      <c r="O42" s="225"/>
      <c r="P42" s="225"/>
      <c r="Q42" s="225"/>
      <c r="R42" s="225"/>
      <c r="S42" s="225"/>
      <c r="T42" s="225"/>
      <c r="U42" s="225"/>
      <c r="V42" s="225"/>
      <c r="W42" s="225"/>
      <c r="X42" s="225"/>
      <c r="Y42" s="216"/>
      <c r="Z42" s="216"/>
      <c r="AA42" s="216"/>
      <c r="AB42" s="216"/>
      <c r="AC42" s="216"/>
      <c r="AD42" s="216"/>
      <c r="AE42" s="216"/>
      <c r="AF42" s="216"/>
      <c r="AG42" s="216" t="s">
        <v>164</v>
      </c>
      <c r="AH42" s="216">
        <v>0</v>
      </c>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35">
        <v>9</v>
      </c>
      <c r="B43" s="236" t="s">
        <v>199</v>
      </c>
      <c r="C43" s="255" t="s">
        <v>200</v>
      </c>
      <c r="D43" s="237" t="s">
        <v>201</v>
      </c>
      <c r="E43" s="238">
        <v>42</v>
      </c>
      <c r="F43" s="239"/>
      <c r="G43" s="240">
        <f>ROUND(E43*F43,2)</f>
        <v>0</v>
      </c>
      <c r="H43" s="239"/>
      <c r="I43" s="240">
        <f>ROUND(E43*H43,2)</f>
        <v>0</v>
      </c>
      <c r="J43" s="239"/>
      <c r="K43" s="240">
        <f>ROUND(E43*J43,2)</f>
        <v>0</v>
      </c>
      <c r="L43" s="240">
        <v>21</v>
      </c>
      <c r="M43" s="240">
        <f>G43*(1+L43/100)</f>
        <v>0</v>
      </c>
      <c r="N43" s="240">
        <v>0</v>
      </c>
      <c r="O43" s="240">
        <f>ROUND(E43*N43,2)</f>
        <v>0</v>
      </c>
      <c r="P43" s="240">
        <v>0</v>
      </c>
      <c r="Q43" s="240">
        <f>ROUND(E43*P43,2)</f>
        <v>0</v>
      </c>
      <c r="R43" s="240" t="s">
        <v>202</v>
      </c>
      <c r="S43" s="240" t="s">
        <v>158</v>
      </c>
      <c r="T43" s="241" t="s">
        <v>158</v>
      </c>
      <c r="U43" s="225">
        <v>0.06</v>
      </c>
      <c r="V43" s="225">
        <f>ROUND(E43*U43,2)</f>
        <v>2.52</v>
      </c>
      <c r="W43" s="225"/>
      <c r="X43" s="225" t="s">
        <v>159</v>
      </c>
      <c r="Y43" s="216"/>
      <c r="Z43" s="216"/>
      <c r="AA43" s="216"/>
      <c r="AB43" s="216"/>
      <c r="AC43" s="216"/>
      <c r="AD43" s="216"/>
      <c r="AE43" s="216"/>
      <c r="AF43" s="216"/>
      <c r="AG43" s="216" t="s">
        <v>187</v>
      </c>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56" t="s">
        <v>203</v>
      </c>
      <c r="D44" s="243"/>
      <c r="E44" s="243"/>
      <c r="F44" s="243"/>
      <c r="G44" s="243"/>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162</v>
      </c>
      <c r="AH44" s="216"/>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57" t="s">
        <v>204</v>
      </c>
      <c r="D45" s="226"/>
      <c r="E45" s="227">
        <v>42</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164</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ht="20.399999999999999" outlineLevel="1">
      <c r="A46" s="235">
        <v>10</v>
      </c>
      <c r="B46" s="236" t="s">
        <v>205</v>
      </c>
      <c r="C46" s="255" t="s">
        <v>206</v>
      </c>
      <c r="D46" s="237" t="s">
        <v>201</v>
      </c>
      <c r="E46" s="238">
        <v>42</v>
      </c>
      <c r="F46" s="239"/>
      <c r="G46" s="240">
        <f>ROUND(E46*F46,2)</f>
        <v>0</v>
      </c>
      <c r="H46" s="239"/>
      <c r="I46" s="240">
        <f>ROUND(E46*H46,2)</f>
        <v>0</v>
      </c>
      <c r="J46" s="239"/>
      <c r="K46" s="240">
        <f>ROUND(E46*J46,2)</f>
        <v>0</v>
      </c>
      <c r="L46" s="240">
        <v>21</v>
      </c>
      <c r="M46" s="240">
        <f>G46*(1+L46/100)</f>
        <v>0</v>
      </c>
      <c r="N46" s="240">
        <v>0</v>
      </c>
      <c r="O46" s="240">
        <f>ROUND(E46*N46,2)</f>
        <v>0</v>
      </c>
      <c r="P46" s="240">
        <v>0</v>
      </c>
      <c r="Q46" s="240">
        <f>ROUND(E46*P46,2)</f>
        <v>0</v>
      </c>
      <c r="R46" s="240" t="s">
        <v>157</v>
      </c>
      <c r="S46" s="240" t="s">
        <v>158</v>
      </c>
      <c r="T46" s="241" t="s">
        <v>158</v>
      </c>
      <c r="U46" s="225">
        <v>0.62</v>
      </c>
      <c r="V46" s="225">
        <f>ROUND(E46*U46,2)</f>
        <v>26.04</v>
      </c>
      <c r="W46" s="225"/>
      <c r="X46" s="225" t="s">
        <v>159</v>
      </c>
      <c r="Y46" s="216"/>
      <c r="Z46" s="216"/>
      <c r="AA46" s="216"/>
      <c r="AB46" s="216"/>
      <c r="AC46" s="216"/>
      <c r="AD46" s="216"/>
      <c r="AE46" s="216"/>
      <c r="AF46" s="216"/>
      <c r="AG46" s="216" t="s">
        <v>160</v>
      </c>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56" t="s">
        <v>207</v>
      </c>
      <c r="D47" s="243"/>
      <c r="E47" s="243"/>
      <c r="F47" s="243"/>
      <c r="G47" s="243"/>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162</v>
      </c>
      <c r="AH47" s="216"/>
      <c r="AI47" s="216"/>
      <c r="AJ47" s="216"/>
      <c r="AK47" s="216"/>
      <c r="AL47" s="216"/>
      <c r="AM47" s="216"/>
      <c r="AN47" s="216"/>
      <c r="AO47" s="216"/>
      <c r="AP47" s="216"/>
      <c r="AQ47" s="216"/>
      <c r="AR47" s="216"/>
      <c r="AS47" s="216"/>
      <c r="AT47" s="216"/>
      <c r="AU47" s="216"/>
      <c r="AV47" s="216"/>
      <c r="AW47" s="216"/>
      <c r="AX47" s="216"/>
      <c r="AY47" s="216"/>
      <c r="AZ47" s="216"/>
      <c r="BA47" s="242" t="str">
        <f>C47</f>
        <v>s případným nutným přemístěním hromad nebo dočasných skládek na místo potřeby ze vzdálenosti do 30 m, v rovině nebo ve svahu do 1 : 5,</v>
      </c>
      <c r="BB47" s="216"/>
      <c r="BC47" s="216"/>
      <c r="BD47" s="216"/>
      <c r="BE47" s="216"/>
      <c r="BF47" s="216"/>
      <c r="BG47" s="216"/>
      <c r="BH47" s="216"/>
    </row>
    <row r="48" spans="1:60" outlineLevel="1">
      <c r="A48" s="235">
        <v>11</v>
      </c>
      <c r="B48" s="236" t="s">
        <v>208</v>
      </c>
      <c r="C48" s="255" t="s">
        <v>209</v>
      </c>
      <c r="D48" s="237" t="s">
        <v>201</v>
      </c>
      <c r="E48" s="238">
        <v>126</v>
      </c>
      <c r="F48" s="239"/>
      <c r="G48" s="240">
        <f>ROUND(E48*F48,2)</f>
        <v>0</v>
      </c>
      <c r="H48" s="239"/>
      <c r="I48" s="240">
        <f>ROUND(E48*H48,2)</f>
        <v>0</v>
      </c>
      <c r="J48" s="239"/>
      <c r="K48" s="240">
        <f>ROUND(E48*J48,2)</f>
        <v>0</v>
      </c>
      <c r="L48" s="240">
        <v>21</v>
      </c>
      <c r="M48" s="240">
        <f>G48*(1+L48/100)</f>
        <v>0</v>
      </c>
      <c r="N48" s="240">
        <v>0</v>
      </c>
      <c r="O48" s="240">
        <f>ROUND(E48*N48,2)</f>
        <v>0</v>
      </c>
      <c r="P48" s="240">
        <v>0</v>
      </c>
      <c r="Q48" s="240">
        <f>ROUND(E48*P48,2)</f>
        <v>0</v>
      </c>
      <c r="R48" s="240" t="s">
        <v>202</v>
      </c>
      <c r="S48" s="240" t="s">
        <v>158</v>
      </c>
      <c r="T48" s="241" t="s">
        <v>158</v>
      </c>
      <c r="U48" s="225">
        <v>0</v>
      </c>
      <c r="V48" s="225">
        <f>ROUND(E48*U48,2)</f>
        <v>0</v>
      </c>
      <c r="W48" s="225"/>
      <c r="X48" s="225" t="s">
        <v>159</v>
      </c>
      <c r="Y48" s="216"/>
      <c r="Z48" s="216"/>
      <c r="AA48" s="216"/>
      <c r="AB48" s="216"/>
      <c r="AC48" s="216"/>
      <c r="AD48" s="216"/>
      <c r="AE48" s="216"/>
      <c r="AF48" s="216"/>
      <c r="AG48" s="216" t="s">
        <v>187</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57" t="s">
        <v>210</v>
      </c>
      <c r="D49" s="226"/>
      <c r="E49" s="227">
        <v>126</v>
      </c>
      <c r="F49" s="225"/>
      <c r="G49" s="225"/>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164</v>
      </c>
      <c r="AH49" s="216">
        <v>0</v>
      </c>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45">
        <v>12</v>
      </c>
      <c r="B50" s="246" t="s">
        <v>211</v>
      </c>
      <c r="C50" s="259" t="s">
        <v>212</v>
      </c>
      <c r="D50" s="247" t="s">
        <v>201</v>
      </c>
      <c r="E50" s="248">
        <v>126</v>
      </c>
      <c r="F50" s="249"/>
      <c r="G50" s="250">
        <f>ROUND(E50*F50,2)</f>
        <v>0</v>
      </c>
      <c r="H50" s="249"/>
      <c r="I50" s="250">
        <f>ROUND(E50*H50,2)</f>
        <v>0</v>
      </c>
      <c r="J50" s="249"/>
      <c r="K50" s="250">
        <f>ROUND(E50*J50,2)</f>
        <v>0</v>
      </c>
      <c r="L50" s="250">
        <v>21</v>
      </c>
      <c r="M50" s="250">
        <f>G50*(1+L50/100)</f>
        <v>0</v>
      </c>
      <c r="N50" s="250">
        <v>0</v>
      </c>
      <c r="O50" s="250">
        <f>ROUND(E50*N50,2)</f>
        <v>0</v>
      </c>
      <c r="P50" s="250">
        <v>0</v>
      </c>
      <c r="Q50" s="250">
        <f>ROUND(E50*P50,2)</f>
        <v>0</v>
      </c>
      <c r="R50" s="250" t="s">
        <v>202</v>
      </c>
      <c r="S50" s="250" t="s">
        <v>158</v>
      </c>
      <c r="T50" s="251" t="s">
        <v>158</v>
      </c>
      <c r="U50" s="225">
        <v>1E-3</v>
      </c>
      <c r="V50" s="225">
        <f>ROUND(E50*U50,2)</f>
        <v>0.13</v>
      </c>
      <c r="W50" s="225"/>
      <c r="X50" s="225" t="s">
        <v>159</v>
      </c>
      <c r="Y50" s="216"/>
      <c r="Z50" s="216"/>
      <c r="AA50" s="216"/>
      <c r="AB50" s="216"/>
      <c r="AC50" s="216"/>
      <c r="AD50" s="216"/>
      <c r="AE50" s="216"/>
      <c r="AF50" s="216"/>
      <c r="AG50" s="216" t="s">
        <v>160</v>
      </c>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45">
        <v>13</v>
      </c>
      <c r="B51" s="246" t="s">
        <v>213</v>
      </c>
      <c r="C51" s="259" t="s">
        <v>214</v>
      </c>
      <c r="D51" s="247" t="s">
        <v>201</v>
      </c>
      <c r="E51" s="248">
        <v>126</v>
      </c>
      <c r="F51" s="249"/>
      <c r="G51" s="250">
        <f>ROUND(E51*F51,2)</f>
        <v>0</v>
      </c>
      <c r="H51" s="249"/>
      <c r="I51" s="250">
        <f>ROUND(E51*H51,2)</f>
        <v>0</v>
      </c>
      <c r="J51" s="249"/>
      <c r="K51" s="250">
        <f>ROUND(E51*J51,2)</f>
        <v>0</v>
      </c>
      <c r="L51" s="250">
        <v>21</v>
      </c>
      <c r="M51" s="250">
        <f>G51*(1+L51/100)</f>
        <v>0</v>
      </c>
      <c r="N51" s="250">
        <v>0</v>
      </c>
      <c r="O51" s="250">
        <f>ROUND(E51*N51,2)</f>
        <v>0</v>
      </c>
      <c r="P51" s="250">
        <v>0</v>
      </c>
      <c r="Q51" s="250">
        <f>ROUND(E51*P51,2)</f>
        <v>0</v>
      </c>
      <c r="R51" s="250" t="s">
        <v>202</v>
      </c>
      <c r="S51" s="250" t="s">
        <v>158</v>
      </c>
      <c r="T51" s="251" t="s">
        <v>158</v>
      </c>
      <c r="U51" s="225">
        <v>0</v>
      </c>
      <c r="V51" s="225">
        <f>ROUND(E51*U51,2)</f>
        <v>0</v>
      </c>
      <c r="W51" s="225"/>
      <c r="X51" s="225" t="s">
        <v>159</v>
      </c>
      <c r="Y51" s="216"/>
      <c r="Z51" s="216"/>
      <c r="AA51" s="216"/>
      <c r="AB51" s="216"/>
      <c r="AC51" s="216"/>
      <c r="AD51" s="216"/>
      <c r="AE51" s="216"/>
      <c r="AF51" s="216"/>
      <c r="AG51" s="216" t="s">
        <v>187</v>
      </c>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45">
        <v>14</v>
      </c>
      <c r="B52" s="246" t="s">
        <v>215</v>
      </c>
      <c r="C52" s="259" t="s">
        <v>216</v>
      </c>
      <c r="D52" s="247" t="s">
        <v>201</v>
      </c>
      <c r="E52" s="248">
        <v>126</v>
      </c>
      <c r="F52" s="249"/>
      <c r="G52" s="250">
        <f>ROUND(E52*F52,2)</f>
        <v>0</v>
      </c>
      <c r="H52" s="249"/>
      <c r="I52" s="250">
        <f>ROUND(E52*H52,2)</f>
        <v>0</v>
      </c>
      <c r="J52" s="249"/>
      <c r="K52" s="250">
        <f>ROUND(E52*J52,2)</f>
        <v>0</v>
      </c>
      <c r="L52" s="250">
        <v>21</v>
      </c>
      <c r="M52" s="250">
        <f>G52*(1+L52/100)</f>
        <v>0</v>
      </c>
      <c r="N52" s="250">
        <v>0</v>
      </c>
      <c r="O52" s="250">
        <f>ROUND(E52*N52,2)</f>
        <v>0</v>
      </c>
      <c r="P52" s="250">
        <v>0</v>
      </c>
      <c r="Q52" s="250">
        <f>ROUND(E52*P52,2)</f>
        <v>0</v>
      </c>
      <c r="R52" s="250" t="s">
        <v>202</v>
      </c>
      <c r="S52" s="250" t="s">
        <v>158</v>
      </c>
      <c r="T52" s="251" t="s">
        <v>158</v>
      </c>
      <c r="U52" s="225">
        <v>1.4999999999999999E-2</v>
      </c>
      <c r="V52" s="225">
        <f>ROUND(E52*U52,2)</f>
        <v>1.89</v>
      </c>
      <c r="W52" s="225"/>
      <c r="X52" s="225" t="s">
        <v>159</v>
      </c>
      <c r="Y52" s="216"/>
      <c r="Z52" s="216"/>
      <c r="AA52" s="216"/>
      <c r="AB52" s="216"/>
      <c r="AC52" s="216"/>
      <c r="AD52" s="216"/>
      <c r="AE52" s="216"/>
      <c r="AF52" s="216"/>
      <c r="AG52" s="216" t="s">
        <v>160</v>
      </c>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35">
        <v>15</v>
      </c>
      <c r="B53" s="236" t="s">
        <v>217</v>
      </c>
      <c r="C53" s="255" t="s">
        <v>218</v>
      </c>
      <c r="D53" s="237" t="s">
        <v>219</v>
      </c>
      <c r="E53" s="238">
        <v>1.26</v>
      </c>
      <c r="F53" s="239"/>
      <c r="G53" s="240">
        <f>ROUND(E53*F53,2)</f>
        <v>0</v>
      </c>
      <c r="H53" s="239"/>
      <c r="I53" s="240">
        <f>ROUND(E53*H53,2)</f>
        <v>0</v>
      </c>
      <c r="J53" s="239"/>
      <c r="K53" s="240">
        <f>ROUND(E53*J53,2)</f>
        <v>0</v>
      </c>
      <c r="L53" s="240">
        <v>21</v>
      </c>
      <c r="M53" s="240">
        <f>G53*(1+L53/100)</f>
        <v>0</v>
      </c>
      <c r="N53" s="240">
        <v>1E-3</v>
      </c>
      <c r="O53" s="240">
        <f>ROUND(E53*N53,2)</f>
        <v>0</v>
      </c>
      <c r="P53" s="240">
        <v>0</v>
      </c>
      <c r="Q53" s="240">
        <f>ROUND(E53*P53,2)</f>
        <v>0</v>
      </c>
      <c r="R53" s="240" t="s">
        <v>220</v>
      </c>
      <c r="S53" s="240" t="s">
        <v>158</v>
      </c>
      <c r="T53" s="241" t="s">
        <v>158</v>
      </c>
      <c r="U53" s="225">
        <v>0</v>
      </c>
      <c r="V53" s="225">
        <f>ROUND(E53*U53,2)</f>
        <v>0</v>
      </c>
      <c r="W53" s="225"/>
      <c r="X53" s="225" t="s">
        <v>221</v>
      </c>
      <c r="Y53" s="216"/>
      <c r="Z53" s="216"/>
      <c r="AA53" s="216"/>
      <c r="AB53" s="216"/>
      <c r="AC53" s="216"/>
      <c r="AD53" s="216"/>
      <c r="AE53" s="216"/>
      <c r="AF53" s="216"/>
      <c r="AG53" s="216" t="s">
        <v>222</v>
      </c>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57" t="s">
        <v>223</v>
      </c>
      <c r="D54" s="226"/>
      <c r="E54" s="227">
        <v>1.26</v>
      </c>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164</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35">
        <v>16</v>
      </c>
      <c r="B55" s="236" t="s">
        <v>224</v>
      </c>
      <c r="C55" s="255" t="s">
        <v>225</v>
      </c>
      <c r="D55" s="237" t="s">
        <v>226</v>
      </c>
      <c r="E55" s="238">
        <v>84.24</v>
      </c>
      <c r="F55" s="239"/>
      <c r="G55" s="240">
        <f>ROUND(E55*F55,2)</f>
        <v>0</v>
      </c>
      <c r="H55" s="239"/>
      <c r="I55" s="240">
        <f>ROUND(E55*H55,2)</f>
        <v>0</v>
      </c>
      <c r="J55" s="239"/>
      <c r="K55" s="240">
        <f>ROUND(E55*J55,2)</f>
        <v>0</v>
      </c>
      <c r="L55" s="240">
        <v>21</v>
      </c>
      <c r="M55" s="240">
        <f>G55*(1+L55/100)</f>
        <v>0</v>
      </c>
      <c r="N55" s="240">
        <v>1</v>
      </c>
      <c r="O55" s="240">
        <f>ROUND(E55*N55,2)</f>
        <v>84.24</v>
      </c>
      <c r="P55" s="240">
        <v>0</v>
      </c>
      <c r="Q55" s="240">
        <f>ROUND(E55*P55,2)</f>
        <v>0</v>
      </c>
      <c r="R55" s="240" t="s">
        <v>220</v>
      </c>
      <c r="S55" s="240" t="s">
        <v>158</v>
      </c>
      <c r="T55" s="241" t="s">
        <v>158</v>
      </c>
      <c r="U55" s="225">
        <v>0</v>
      </c>
      <c r="V55" s="225">
        <f>ROUND(E55*U55,2)</f>
        <v>0</v>
      </c>
      <c r="W55" s="225"/>
      <c r="X55" s="225" t="s">
        <v>221</v>
      </c>
      <c r="Y55" s="216"/>
      <c r="Z55" s="216"/>
      <c r="AA55" s="216"/>
      <c r="AB55" s="216"/>
      <c r="AC55" s="216"/>
      <c r="AD55" s="216"/>
      <c r="AE55" s="216"/>
      <c r="AF55" s="216"/>
      <c r="AG55" s="216" t="s">
        <v>227</v>
      </c>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57" t="s">
        <v>228</v>
      </c>
      <c r="D56" s="226"/>
      <c r="E56" s="227">
        <v>84.24</v>
      </c>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164</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35">
        <v>17</v>
      </c>
      <c r="B57" s="236" t="s">
        <v>229</v>
      </c>
      <c r="C57" s="255" t="s">
        <v>230</v>
      </c>
      <c r="D57" s="237" t="s">
        <v>231</v>
      </c>
      <c r="E57" s="238">
        <v>18</v>
      </c>
      <c r="F57" s="239"/>
      <c r="G57" s="240">
        <f>ROUND(E57*F57,2)</f>
        <v>0</v>
      </c>
      <c r="H57" s="239"/>
      <c r="I57" s="240">
        <f>ROUND(E57*H57,2)</f>
        <v>0</v>
      </c>
      <c r="J57" s="239"/>
      <c r="K57" s="240">
        <f>ROUND(E57*J57,2)</f>
        <v>0</v>
      </c>
      <c r="L57" s="240">
        <v>21</v>
      </c>
      <c r="M57" s="240">
        <f>G57*(1+L57/100)</f>
        <v>0</v>
      </c>
      <c r="N57" s="240">
        <v>1</v>
      </c>
      <c r="O57" s="240">
        <f>ROUND(E57*N57,2)</f>
        <v>18</v>
      </c>
      <c r="P57" s="240">
        <v>0</v>
      </c>
      <c r="Q57" s="240">
        <f>ROUND(E57*P57,2)</f>
        <v>0</v>
      </c>
      <c r="R57" s="240" t="s">
        <v>220</v>
      </c>
      <c r="S57" s="240" t="s">
        <v>158</v>
      </c>
      <c r="T57" s="241" t="s">
        <v>158</v>
      </c>
      <c r="U57" s="225">
        <v>0</v>
      </c>
      <c r="V57" s="225">
        <f>ROUND(E57*U57,2)</f>
        <v>0</v>
      </c>
      <c r="W57" s="225"/>
      <c r="X57" s="225" t="s">
        <v>221</v>
      </c>
      <c r="Y57" s="216"/>
      <c r="Z57" s="216"/>
      <c r="AA57" s="216"/>
      <c r="AB57" s="216"/>
      <c r="AC57" s="216"/>
      <c r="AD57" s="216"/>
      <c r="AE57" s="216"/>
      <c r="AF57" s="216"/>
      <c r="AG57" s="216" t="s">
        <v>222</v>
      </c>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57" t="s">
        <v>232</v>
      </c>
      <c r="D58" s="226"/>
      <c r="E58" s="227">
        <v>18</v>
      </c>
      <c r="F58" s="225"/>
      <c r="G58" s="225"/>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164</v>
      </c>
      <c r="AH58" s="216">
        <v>0</v>
      </c>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c r="A59" s="229" t="s">
        <v>152</v>
      </c>
      <c r="B59" s="230" t="s">
        <v>115</v>
      </c>
      <c r="C59" s="254" t="s">
        <v>116</v>
      </c>
      <c r="D59" s="231"/>
      <c r="E59" s="232"/>
      <c r="F59" s="233"/>
      <c r="G59" s="233">
        <f>SUMIF(AG60:AG62,"&lt;&gt;NOR",G60:G62)</f>
        <v>0</v>
      </c>
      <c r="H59" s="233"/>
      <c r="I59" s="233">
        <f>SUM(I60:I62)</f>
        <v>0</v>
      </c>
      <c r="J59" s="233"/>
      <c r="K59" s="233">
        <f>SUM(K60:K62)</f>
        <v>0</v>
      </c>
      <c r="L59" s="233"/>
      <c r="M59" s="233">
        <f>SUM(M60:M62)</f>
        <v>0</v>
      </c>
      <c r="N59" s="233"/>
      <c r="O59" s="233">
        <f>SUM(O60:O62)</f>
        <v>22.12</v>
      </c>
      <c r="P59" s="233"/>
      <c r="Q59" s="233">
        <f>SUM(Q60:Q62)</f>
        <v>0</v>
      </c>
      <c r="R59" s="233"/>
      <c r="S59" s="233"/>
      <c r="T59" s="234"/>
      <c r="U59" s="228"/>
      <c r="V59" s="228">
        <f>SUM(V60:V62)</f>
        <v>15.44</v>
      </c>
      <c r="W59" s="228"/>
      <c r="X59" s="228"/>
      <c r="AG59" t="s">
        <v>153</v>
      </c>
    </row>
    <row r="60" spans="1:60" outlineLevel="1">
      <c r="A60" s="235">
        <v>18</v>
      </c>
      <c r="B60" s="236" t="s">
        <v>233</v>
      </c>
      <c r="C60" s="255" t="s">
        <v>234</v>
      </c>
      <c r="D60" s="237" t="s">
        <v>156</v>
      </c>
      <c r="E60" s="238">
        <v>11.7</v>
      </c>
      <c r="F60" s="239"/>
      <c r="G60" s="240">
        <f>ROUND(E60*F60,2)</f>
        <v>0</v>
      </c>
      <c r="H60" s="239"/>
      <c r="I60" s="240">
        <f>ROUND(E60*H60,2)</f>
        <v>0</v>
      </c>
      <c r="J60" s="239"/>
      <c r="K60" s="240">
        <f>ROUND(E60*J60,2)</f>
        <v>0</v>
      </c>
      <c r="L60" s="240">
        <v>21</v>
      </c>
      <c r="M60" s="240">
        <f>G60*(1+L60/100)</f>
        <v>0</v>
      </c>
      <c r="N60" s="240">
        <v>1.8907700000000001</v>
      </c>
      <c r="O60" s="240">
        <f>ROUND(E60*N60,2)</f>
        <v>22.12</v>
      </c>
      <c r="P60" s="240">
        <v>0</v>
      </c>
      <c r="Q60" s="240">
        <f>ROUND(E60*P60,2)</f>
        <v>0</v>
      </c>
      <c r="R60" s="240" t="s">
        <v>235</v>
      </c>
      <c r="S60" s="240" t="s">
        <v>158</v>
      </c>
      <c r="T60" s="241" t="s">
        <v>158</v>
      </c>
      <c r="U60" s="225">
        <v>1.32</v>
      </c>
      <c r="V60" s="225">
        <f>ROUND(E60*U60,2)</f>
        <v>15.44</v>
      </c>
      <c r="W60" s="225"/>
      <c r="X60" s="225" t="s">
        <v>159</v>
      </c>
      <c r="Y60" s="216"/>
      <c r="Z60" s="216"/>
      <c r="AA60" s="216"/>
      <c r="AB60" s="216"/>
      <c r="AC60" s="216"/>
      <c r="AD60" s="216"/>
      <c r="AE60" s="216"/>
      <c r="AF60" s="216"/>
      <c r="AG60" s="216" t="s">
        <v>160</v>
      </c>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23"/>
      <c r="B61" s="224"/>
      <c r="C61" s="256" t="s">
        <v>236</v>
      </c>
      <c r="D61" s="243"/>
      <c r="E61" s="243"/>
      <c r="F61" s="243"/>
      <c r="G61" s="243"/>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162</v>
      </c>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outlineLevel="1">
      <c r="A62" s="223"/>
      <c r="B62" s="224"/>
      <c r="C62" s="257" t="s">
        <v>237</v>
      </c>
      <c r="D62" s="226"/>
      <c r="E62" s="227">
        <v>11.7</v>
      </c>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164</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c r="A63" s="229" t="s">
        <v>152</v>
      </c>
      <c r="B63" s="230" t="s">
        <v>117</v>
      </c>
      <c r="C63" s="254" t="s">
        <v>118</v>
      </c>
      <c r="D63" s="231"/>
      <c r="E63" s="232"/>
      <c r="F63" s="233"/>
      <c r="G63" s="233">
        <f>SUMIF(AG64:AG78,"&lt;&gt;NOR",G64:G78)</f>
        <v>0</v>
      </c>
      <c r="H63" s="233"/>
      <c r="I63" s="233">
        <f>SUM(I64:I78)</f>
        <v>0</v>
      </c>
      <c r="J63" s="233"/>
      <c r="K63" s="233">
        <f>SUM(K64:K78)</f>
        <v>0</v>
      </c>
      <c r="L63" s="233"/>
      <c r="M63" s="233">
        <f>SUM(M64:M78)</f>
        <v>0</v>
      </c>
      <c r="N63" s="233"/>
      <c r="O63" s="233">
        <f>SUM(O64:O78)</f>
        <v>0.14000000000000001</v>
      </c>
      <c r="P63" s="233"/>
      <c r="Q63" s="233">
        <f>SUM(Q64:Q78)</f>
        <v>0</v>
      </c>
      <c r="R63" s="233"/>
      <c r="S63" s="233"/>
      <c r="T63" s="234"/>
      <c r="U63" s="228"/>
      <c r="V63" s="228">
        <f>SUM(V64:V78)</f>
        <v>12.559999999999999</v>
      </c>
      <c r="W63" s="228"/>
      <c r="X63" s="228"/>
      <c r="AG63" t="s">
        <v>153</v>
      </c>
    </row>
    <row r="64" spans="1:60" outlineLevel="1">
      <c r="A64" s="235">
        <v>19</v>
      </c>
      <c r="B64" s="236" t="s">
        <v>238</v>
      </c>
      <c r="C64" s="255" t="s">
        <v>239</v>
      </c>
      <c r="D64" s="237" t="s">
        <v>240</v>
      </c>
      <c r="E64" s="238">
        <v>1</v>
      </c>
      <c r="F64" s="239"/>
      <c r="G64" s="240">
        <f>ROUND(E64*F64,2)</f>
        <v>0</v>
      </c>
      <c r="H64" s="239"/>
      <c r="I64" s="240">
        <f>ROUND(E64*H64,2)</f>
        <v>0</v>
      </c>
      <c r="J64" s="239"/>
      <c r="K64" s="240">
        <f>ROUND(E64*J64,2)</f>
        <v>0</v>
      </c>
      <c r="L64" s="240">
        <v>21</v>
      </c>
      <c r="M64" s="240">
        <f>G64*(1+L64/100)</f>
        <v>0</v>
      </c>
      <c r="N64" s="240">
        <v>0.12303</v>
      </c>
      <c r="O64" s="240">
        <f>ROUND(E64*N64,2)</f>
        <v>0.12</v>
      </c>
      <c r="P64" s="240">
        <v>0</v>
      </c>
      <c r="Q64" s="240">
        <f>ROUND(E64*P64,2)</f>
        <v>0</v>
      </c>
      <c r="R64" s="240" t="s">
        <v>235</v>
      </c>
      <c r="S64" s="240" t="s">
        <v>158</v>
      </c>
      <c r="T64" s="241" t="s">
        <v>158</v>
      </c>
      <c r="U64" s="225">
        <v>0.86</v>
      </c>
      <c r="V64" s="225">
        <f>ROUND(E64*U64,2)</f>
        <v>0.86</v>
      </c>
      <c r="W64" s="225"/>
      <c r="X64" s="225" t="s">
        <v>159</v>
      </c>
      <c r="Y64" s="216"/>
      <c r="Z64" s="216"/>
      <c r="AA64" s="216"/>
      <c r="AB64" s="216"/>
      <c r="AC64" s="216"/>
      <c r="AD64" s="216"/>
      <c r="AE64" s="216"/>
      <c r="AF64" s="216"/>
      <c r="AG64" s="216" t="s">
        <v>160</v>
      </c>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23"/>
      <c r="B65" s="224"/>
      <c r="C65" s="256" t="s">
        <v>241</v>
      </c>
      <c r="D65" s="243"/>
      <c r="E65" s="243"/>
      <c r="F65" s="243"/>
      <c r="G65" s="243"/>
      <c r="H65" s="225"/>
      <c r="I65" s="225"/>
      <c r="J65" s="225"/>
      <c r="K65" s="225"/>
      <c r="L65" s="225"/>
      <c r="M65" s="225"/>
      <c r="N65" s="225"/>
      <c r="O65" s="225"/>
      <c r="P65" s="225"/>
      <c r="Q65" s="225"/>
      <c r="R65" s="225"/>
      <c r="S65" s="225"/>
      <c r="T65" s="225"/>
      <c r="U65" s="225"/>
      <c r="V65" s="225"/>
      <c r="W65" s="225"/>
      <c r="X65" s="225"/>
      <c r="Y65" s="216"/>
      <c r="Z65" s="216"/>
      <c r="AA65" s="216"/>
      <c r="AB65" s="216"/>
      <c r="AC65" s="216"/>
      <c r="AD65" s="216"/>
      <c r="AE65" s="216"/>
      <c r="AF65" s="216"/>
      <c r="AG65" s="216" t="s">
        <v>162</v>
      </c>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45">
        <v>20</v>
      </c>
      <c r="B66" s="246" t="s">
        <v>242</v>
      </c>
      <c r="C66" s="259" t="s">
        <v>243</v>
      </c>
      <c r="D66" s="247" t="s">
        <v>244</v>
      </c>
      <c r="E66" s="248">
        <v>195</v>
      </c>
      <c r="F66" s="249"/>
      <c r="G66" s="250">
        <f>ROUND(E66*F66,2)</f>
        <v>0</v>
      </c>
      <c r="H66" s="249"/>
      <c r="I66" s="250">
        <f>ROUND(E66*H66,2)</f>
        <v>0</v>
      </c>
      <c r="J66" s="249"/>
      <c r="K66" s="250">
        <f>ROUND(E66*J66,2)</f>
        <v>0</v>
      </c>
      <c r="L66" s="250">
        <v>21</v>
      </c>
      <c r="M66" s="250">
        <f>G66*(1+L66/100)</f>
        <v>0</v>
      </c>
      <c r="N66" s="250">
        <v>0</v>
      </c>
      <c r="O66" s="250">
        <f>ROUND(E66*N66,2)</f>
        <v>0</v>
      </c>
      <c r="P66" s="250">
        <v>0</v>
      </c>
      <c r="Q66" s="250">
        <f>ROUND(E66*P66,2)</f>
        <v>0</v>
      </c>
      <c r="R66" s="250" t="s">
        <v>235</v>
      </c>
      <c r="S66" s="250" t="s">
        <v>158</v>
      </c>
      <c r="T66" s="251" t="s">
        <v>158</v>
      </c>
      <c r="U66" s="225">
        <v>0.03</v>
      </c>
      <c r="V66" s="225">
        <f>ROUND(E66*U66,2)</f>
        <v>5.85</v>
      </c>
      <c r="W66" s="225"/>
      <c r="X66" s="225" t="s">
        <v>159</v>
      </c>
      <c r="Y66" s="216"/>
      <c r="Z66" s="216"/>
      <c r="AA66" s="216"/>
      <c r="AB66" s="216"/>
      <c r="AC66" s="216"/>
      <c r="AD66" s="216"/>
      <c r="AE66" s="216"/>
      <c r="AF66" s="216"/>
      <c r="AG66" s="216" t="s">
        <v>160</v>
      </c>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outlineLevel="1">
      <c r="A67" s="245">
        <v>21</v>
      </c>
      <c r="B67" s="246" t="s">
        <v>245</v>
      </c>
      <c r="C67" s="259" t="s">
        <v>246</v>
      </c>
      <c r="D67" s="247" t="s">
        <v>244</v>
      </c>
      <c r="E67" s="248">
        <v>195</v>
      </c>
      <c r="F67" s="249"/>
      <c r="G67" s="250">
        <f>ROUND(E67*F67,2)</f>
        <v>0</v>
      </c>
      <c r="H67" s="249"/>
      <c r="I67" s="250">
        <f>ROUND(E67*H67,2)</f>
        <v>0</v>
      </c>
      <c r="J67" s="249"/>
      <c r="K67" s="250">
        <f>ROUND(E67*J67,2)</f>
        <v>0</v>
      </c>
      <c r="L67" s="250">
        <v>21</v>
      </c>
      <c r="M67" s="250">
        <f>G67*(1+L67/100)</f>
        <v>0</v>
      </c>
      <c r="N67" s="250">
        <v>4.0000000000000003E-5</v>
      </c>
      <c r="O67" s="250">
        <f>ROUND(E67*N67,2)</f>
        <v>0.01</v>
      </c>
      <c r="P67" s="250">
        <v>0</v>
      </c>
      <c r="Q67" s="250">
        <f>ROUND(E67*P67,2)</f>
        <v>0</v>
      </c>
      <c r="R67" s="250" t="s">
        <v>235</v>
      </c>
      <c r="S67" s="250" t="s">
        <v>158</v>
      </c>
      <c r="T67" s="251" t="s">
        <v>158</v>
      </c>
      <c r="U67" s="225">
        <v>0.03</v>
      </c>
      <c r="V67" s="225">
        <f>ROUND(E67*U67,2)</f>
        <v>5.85</v>
      </c>
      <c r="W67" s="225"/>
      <c r="X67" s="225" t="s">
        <v>159</v>
      </c>
      <c r="Y67" s="216"/>
      <c r="Z67" s="216"/>
      <c r="AA67" s="216"/>
      <c r="AB67" s="216"/>
      <c r="AC67" s="216"/>
      <c r="AD67" s="216"/>
      <c r="AE67" s="216"/>
      <c r="AF67" s="216"/>
      <c r="AG67" s="216" t="s">
        <v>160</v>
      </c>
      <c r="AH67" s="216"/>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35">
        <v>22</v>
      </c>
      <c r="B68" s="236" t="s">
        <v>247</v>
      </c>
      <c r="C68" s="255" t="s">
        <v>248</v>
      </c>
      <c r="D68" s="237" t="s">
        <v>240</v>
      </c>
      <c r="E68" s="238">
        <v>1</v>
      </c>
      <c r="F68" s="239"/>
      <c r="G68" s="240">
        <f>ROUND(E68*F68,2)</f>
        <v>0</v>
      </c>
      <c r="H68" s="239"/>
      <c r="I68" s="240">
        <f>ROUND(E68*H68,2)</f>
        <v>0</v>
      </c>
      <c r="J68" s="239"/>
      <c r="K68" s="240">
        <f>ROUND(E68*J68,2)</f>
        <v>0</v>
      </c>
      <c r="L68" s="240">
        <v>21</v>
      </c>
      <c r="M68" s="240">
        <f>G68*(1+L68/100)</f>
        <v>0</v>
      </c>
      <c r="N68" s="240">
        <v>0</v>
      </c>
      <c r="O68" s="240">
        <f>ROUND(E68*N68,2)</f>
        <v>0</v>
      </c>
      <c r="P68" s="240">
        <v>0</v>
      </c>
      <c r="Q68" s="240">
        <f>ROUND(E68*P68,2)</f>
        <v>0</v>
      </c>
      <c r="R68" s="240"/>
      <c r="S68" s="240" t="s">
        <v>249</v>
      </c>
      <c r="T68" s="241" t="s">
        <v>250</v>
      </c>
      <c r="U68" s="225">
        <v>0</v>
      </c>
      <c r="V68" s="225">
        <f>ROUND(E68*U68,2)</f>
        <v>0</v>
      </c>
      <c r="W68" s="225"/>
      <c r="X68" s="225" t="s">
        <v>159</v>
      </c>
      <c r="Y68" s="216"/>
      <c r="Z68" s="216"/>
      <c r="AA68" s="216"/>
      <c r="AB68" s="216"/>
      <c r="AC68" s="216"/>
      <c r="AD68" s="216"/>
      <c r="AE68" s="216"/>
      <c r="AF68" s="216"/>
      <c r="AG68" s="216" t="s">
        <v>160</v>
      </c>
      <c r="AH68" s="216"/>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0" t="s">
        <v>251</v>
      </c>
      <c r="D69" s="252"/>
      <c r="E69" s="252"/>
      <c r="F69" s="252"/>
      <c r="G69" s="252"/>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190</v>
      </c>
      <c r="AH69" s="216"/>
      <c r="AI69" s="216"/>
      <c r="AJ69" s="216"/>
      <c r="AK69" s="216"/>
      <c r="AL69" s="216"/>
      <c r="AM69" s="216"/>
      <c r="AN69" s="216"/>
      <c r="AO69" s="216"/>
      <c r="AP69" s="216"/>
      <c r="AQ69" s="216"/>
      <c r="AR69" s="216"/>
      <c r="AS69" s="216"/>
      <c r="AT69" s="216"/>
      <c r="AU69" s="216"/>
      <c r="AV69" s="216"/>
      <c r="AW69" s="216"/>
      <c r="AX69" s="216"/>
      <c r="AY69" s="216"/>
      <c r="AZ69" s="216"/>
      <c r="BA69" s="242" t="str">
        <f>C69</f>
        <v>Před plynoměrem je instalován hlavní uzávěr plynu KK DN 32, filtr, zpětná klapka a tlakoměr. Za plynoměrem</v>
      </c>
      <c r="BB69" s="216"/>
      <c r="BC69" s="216"/>
      <c r="BD69" s="216"/>
      <c r="BE69" s="216"/>
      <c r="BF69" s="216"/>
      <c r="BG69" s="216"/>
      <c r="BH69" s="216"/>
    </row>
    <row r="70" spans="1:60" outlineLevel="1">
      <c r="A70" s="223"/>
      <c r="B70" s="224"/>
      <c r="C70" s="258" t="s">
        <v>252</v>
      </c>
      <c r="D70" s="244"/>
      <c r="E70" s="244"/>
      <c r="F70" s="244"/>
      <c r="G70" s="244"/>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190</v>
      </c>
      <c r="AH70" s="216"/>
      <c r="AI70" s="216"/>
      <c r="AJ70" s="216"/>
      <c r="AK70" s="216"/>
      <c r="AL70" s="216"/>
      <c r="AM70" s="216"/>
      <c r="AN70" s="216"/>
      <c r="AO70" s="216"/>
      <c r="AP70" s="216"/>
      <c r="AQ70" s="216"/>
      <c r="AR70" s="216"/>
      <c r="AS70" s="216"/>
      <c r="AT70" s="216"/>
      <c r="AU70" s="216"/>
      <c r="AV70" s="216"/>
      <c r="AW70" s="216"/>
      <c r="AX70" s="216"/>
      <c r="AY70" s="216"/>
      <c r="AZ70" s="216"/>
      <c r="BA70" s="242" t="str">
        <f>C70</f>
        <v>je instalován návarek s vnitřním závitem M20x1,5 s jímkou pro teplotní čidlo přepočítávače, přírubový</v>
      </c>
      <c r="BB70" s="216"/>
      <c r="BC70" s="216"/>
      <c r="BD70" s="216"/>
      <c r="BE70" s="216"/>
      <c r="BF70" s="216"/>
      <c r="BG70" s="216"/>
      <c r="BH70" s="216"/>
    </row>
    <row r="71" spans="1:60" outlineLevel="1">
      <c r="A71" s="223"/>
      <c r="B71" s="224"/>
      <c r="C71" s="258" t="s">
        <v>253</v>
      </c>
      <c r="D71" s="244"/>
      <c r="E71" s="244"/>
      <c r="F71" s="244"/>
      <c r="G71" s="244"/>
      <c r="H71" s="225"/>
      <c r="I71" s="225"/>
      <c r="J71" s="225"/>
      <c r="K71" s="225"/>
      <c r="L71" s="225"/>
      <c r="M71" s="225"/>
      <c r="N71" s="225"/>
      <c r="O71" s="225"/>
      <c r="P71" s="225"/>
      <c r="Q71" s="225"/>
      <c r="R71" s="225"/>
      <c r="S71" s="225"/>
      <c r="T71" s="225"/>
      <c r="U71" s="225"/>
      <c r="V71" s="225"/>
      <c r="W71" s="225"/>
      <c r="X71" s="225"/>
      <c r="Y71" s="216"/>
      <c r="Z71" s="216"/>
      <c r="AA71" s="216"/>
      <c r="AB71" s="216"/>
      <c r="AC71" s="216"/>
      <c r="AD71" s="216"/>
      <c r="AE71" s="216"/>
      <c r="AF71" s="216"/>
      <c r="AG71" s="216" t="s">
        <v>190</v>
      </c>
      <c r="AH71" s="216"/>
      <c r="AI71" s="216"/>
      <c r="AJ71" s="216"/>
      <c r="AK71" s="216"/>
      <c r="AL71" s="216"/>
      <c r="AM71" s="216"/>
      <c r="AN71" s="216"/>
      <c r="AO71" s="216"/>
      <c r="AP71" s="216"/>
      <c r="AQ71" s="216"/>
      <c r="AR71" s="216"/>
      <c r="AS71" s="216"/>
      <c r="AT71" s="216"/>
      <c r="AU71" s="216"/>
      <c r="AV71" s="216"/>
      <c r="AW71" s="216"/>
      <c r="AX71" s="216"/>
      <c r="AY71" s="216"/>
      <c r="AZ71" s="216"/>
      <c r="BA71" s="242" t="str">
        <f>C71</f>
        <v>kulový uzávěr a tlakoměr. Z důvodu zajištění nepřetržité dodávky plynu v případě výměny nebo poruchy plynoměru,</v>
      </c>
      <c r="BB71" s="216"/>
      <c r="BC71" s="216"/>
      <c r="BD71" s="216"/>
      <c r="BE71" s="216"/>
      <c r="BF71" s="216"/>
      <c r="BG71" s="216"/>
      <c r="BH71" s="216"/>
    </row>
    <row r="72" spans="1:60" outlineLevel="1">
      <c r="A72" s="223"/>
      <c r="B72" s="224"/>
      <c r="C72" s="258" t="s">
        <v>254</v>
      </c>
      <c r="D72" s="244"/>
      <c r="E72" s="244"/>
      <c r="F72" s="244"/>
      <c r="G72" s="244"/>
      <c r="H72" s="225"/>
      <c r="I72" s="225"/>
      <c r="J72" s="225"/>
      <c r="K72" s="225"/>
      <c r="L72" s="225"/>
      <c r="M72" s="225"/>
      <c r="N72" s="225"/>
      <c r="O72" s="225"/>
      <c r="P72" s="225"/>
      <c r="Q72" s="225"/>
      <c r="R72" s="225"/>
      <c r="S72" s="225"/>
      <c r="T72" s="225"/>
      <c r="U72" s="225"/>
      <c r="V72" s="225"/>
      <c r="W72" s="225"/>
      <c r="X72" s="225"/>
      <c r="Y72" s="216"/>
      <c r="Z72" s="216"/>
      <c r="AA72" s="216"/>
      <c r="AB72" s="216"/>
      <c r="AC72" s="216"/>
      <c r="AD72" s="216"/>
      <c r="AE72" s="216"/>
      <c r="AF72" s="216"/>
      <c r="AG72" s="216" t="s">
        <v>190</v>
      </c>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23"/>
      <c r="B73" s="224"/>
      <c r="C73" s="258" t="s">
        <v>255</v>
      </c>
      <c r="D73" s="244"/>
      <c r="E73" s="244"/>
      <c r="F73" s="244"/>
      <c r="G73" s="244"/>
      <c r="H73" s="225"/>
      <c r="I73" s="225"/>
      <c r="J73" s="225"/>
      <c r="K73" s="225"/>
      <c r="L73" s="225"/>
      <c r="M73" s="225"/>
      <c r="N73" s="225"/>
      <c r="O73" s="225"/>
      <c r="P73" s="225"/>
      <c r="Q73" s="225"/>
      <c r="R73" s="225"/>
      <c r="S73" s="225"/>
      <c r="T73" s="225"/>
      <c r="U73" s="225"/>
      <c r="V73" s="225"/>
      <c r="W73" s="225"/>
      <c r="X73" s="225"/>
      <c r="Y73" s="216"/>
      <c r="Z73" s="216"/>
      <c r="AA73" s="216"/>
      <c r="AB73" s="216"/>
      <c r="AC73" s="216"/>
      <c r="AD73" s="216"/>
      <c r="AE73" s="216"/>
      <c r="AF73" s="216"/>
      <c r="AG73" s="216" t="s">
        <v>190</v>
      </c>
      <c r="AH73" s="216"/>
      <c r="AI73" s="216"/>
      <c r="AJ73" s="216"/>
      <c r="AK73" s="216"/>
      <c r="AL73" s="216"/>
      <c r="AM73" s="216"/>
      <c r="AN73" s="216"/>
      <c r="AO73" s="216"/>
      <c r="AP73" s="216"/>
      <c r="AQ73" s="216"/>
      <c r="AR73" s="216"/>
      <c r="AS73" s="216"/>
      <c r="AT73" s="216"/>
      <c r="AU73" s="216"/>
      <c r="AV73" s="216"/>
      <c r="AW73" s="216"/>
      <c r="AX73" s="216"/>
      <c r="AY73" s="216"/>
      <c r="AZ73" s="216"/>
      <c r="BA73" s="242" t="str">
        <f>C73</f>
        <v>bude zaplombován v uzavřené poloze. Z důvodu instalace zařízení DPD, bude do objektu skříně HUP přiveden</v>
      </c>
      <c r="BB73" s="216"/>
      <c r="BC73" s="216"/>
      <c r="BD73" s="216"/>
      <c r="BE73" s="216"/>
      <c r="BF73" s="216"/>
      <c r="BG73" s="216"/>
      <c r="BH73" s="216"/>
    </row>
    <row r="74" spans="1:60" outlineLevel="1">
      <c r="A74" s="223"/>
      <c r="B74" s="224"/>
      <c r="C74" s="258" t="s">
        <v>256</v>
      </c>
      <c r="D74" s="244"/>
      <c r="E74" s="244"/>
      <c r="F74" s="244"/>
      <c r="G74" s="244"/>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190</v>
      </c>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outlineLevel="1">
      <c r="A75" s="223"/>
      <c r="B75" s="224"/>
      <c r="C75" s="258" t="s">
        <v>257</v>
      </c>
      <c r="D75" s="244"/>
      <c r="E75" s="244"/>
      <c r="F75" s="244"/>
      <c r="G75" s="244"/>
      <c r="H75" s="225"/>
      <c r="I75" s="225"/>
      <c r="J75" s="225"/>
      <c r="K75" s="225"/>
      <c r="L75" s="225"/>
      <c r="M75" s="225"/>
      <c r="N75" s="225"/>
      <c r="O75" s="225"/>
      <c r="P75" s="225"/>
      <c r="Q75" s="225"/>
      <c r="R75" s="225"/>
      <c r="S75" s="225"/>
      <c r="T75" s="225"/>
      <c r="U75" s="225"/>
      <c r="V75" s="225"/>
      <c r="W75" s="225"/>
      <c r="X75" s="225"/>
      <c r="Y75" s="216"/>
      <c r="Z75" s="216"/>
      <c r="AA75" s="216"/>
      <c r="AB75" s="216"/>
      <c r="AC75" s="216"/>
      <c r="AD75" s="216"/>
      <c r="AE75" s="216"/>
      <c r="AF75" s="216"/>
      <c r="AG75" s="216" t="s">
        <v>190</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45">
        <v>23</v>
      </c>
      <c r="B76" s="246" t="s">
        <v>258</v>
      </c>
      <c r="C76" s="259" t="s">
        <v>259</v>
      </c>
      <c r="D76" s="247" t="s">
        <v>240</v>
      </c>
      <c r="E76" s="248">
        <v>1</v>
      </c>
      <c r="F76" s="249"/>
      <c r="G76" s="250">
        <f>ROUND(E76*F76,2)</f>
        <v>0</v>
      </c>
      <c r="H76" s="249"/>
      <c r="I76" s="250">
        <f>ROUND(E76*H76,2)</f>
        <v>0</v>
      </c>
      <c r="J76" s="249"/>
      <c r="K76" s="250">
        <f>ROUND(E76*J76,2)</f>
        <v>0</v>
      </c>
      <c r="L76" s="250">
        <v>21</v>
      </c>
      <c r="M76" s="250">
        <f>G76*(1+L76/100)</f>
        <v>0</v>
      </c>
      <c r="N76" s="250">
        <v>0</v>
      </c>
      <c r="O76" s="250">
        <f>ROUND(E76*N76,2)</f>
        <v>0</v>
      </c>
      <c r="P76" s="250">
        <v>0</v>
      </c>
      <c r="Q76" s="250">
        <f>ROUND(E76*P76,2)</f>
        <v>0</v>
      </c>
      <c r="R76" s="250"/>
      <c r="S76" s="250" t="s">
        <v>249</v>
      </c>
      <c r="T76" s="251" t="s">
        <v>250</v>
      </c>
      <c r="U76" s="225">
        <v>0</v>
      </c>
      <c r="V76" s="225">
        <f>ROUND(E76*U76,2)</f>
        <v>0</v>
      </c>
      <c r="W76" s="225"/>
      <c r="X76" s="225" t="s">
        <v>159</v>
      </c>
      <c r="Y76" s="216"/>
      <c r="Z76" s="216"/>
      <c r="AA76" s="216"/>
      <c r="AB76" s="216"/>
      <c r="AC76" s="216"/>
      <c r="AD76" s="216"/>
      <c r="AE76" s="216"/>
      <c r="AF76" s="216"/>
      <c r="AG76" s="216" t="s">
        <v>160</v>
      </c>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ht="20.399999999999999" outlineLevel="1">
      <c r="A77" s="245">
        <v>24</v>
      </c>
      <c r="B77" s="246" t="s">
        <v>260</v>
      </c>
      <c r="C77" s="259" t="s">
        <v>261</v>
      </c>
      <c r="D77" s="247" t="s">
        <v>240</v>
      </c>
      <c r="E77" s="248">
        <v>1</v>
      </c>
      <c r="F77" s="249"/>
      <c r="G77" s="250">
        <f>ROUND(E77*F77,2)</f>
        <v>0</v>
      </c>
      <c r="H77" s="249"/>
      <c r="I77" s="250">
        <f>ROUND(E77*H77,2)</f>
        <v>0</v>
      </c>
      <c r="J77" s="249"/>
      <c r="K77" s="250">
        <f>ROUND(E77*J77,2)</f>
        <v>0</v>
      </c>
      <c r="L77" s="250">
        <v>21</v>
      </c>
      <c r="M77" s="250">
        <f>G77*(1+L77/100)</f>
        <v>0</v>
      </c>
      <c r="N77" s="250">
        <v>1.1299999999999999E-2</v>
      </c>
      <c r="O77" s="250">
        <f>ROUND(E77*N77,2)</f>
        <v>0.01</v>
      </c>
      <c r="P77" s="250">
        <v>0</v>
      </c>
      <c r="Q77" s="250">
        <f>ROUND(E77*P77,2)</f>
        <v>0</v>
      </c>
      <c r="R77" s="250" t="s">
        <v>220</v>
      </c>
      <c r="S77" s="250" t="s">
        <v>158</v>
      </c>
      <c r="T77" s="251" t="s">
        <v>158</v>
      </c>
      <c r="U77" s="225">
        <v>0</v>
      </c>
      <c r="V77" s="225">
        <f>ROUND(E77*U77,2)</f>
        <v>0</v>
      </c>
      <c r="W77" s="225"/>
      <c r="X77" s="225" t="s">
        <v>221</v>
      </c>
      <c r="Y77" s="216"/>
      <c r="Z77" s="216"/>
      <c r="AA77" s="216"/>
      <c r="AB77" s="216"/>
      <c r="AC77" s="216"/>
      <c r="AD77" s="216"/>
      <c r="AE77" s="216"/>
      <c r="AF77" s="216"/>
      <c r="AG77" s="216" t="s">
        <v>222</v>
      </c>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45">
        <v>25</v>
      </c>
      <c r="B78" s="246" t="s">
        <v>262</v>
      </c>
      <c r="C78" s="259" t="s">
        <v>263</v>
      </c>
      <c r="D78" s="247" t="s">
        <v>240</v>
      </c>
      <c r="E78" s="248">
        <v>1.01</v>
      </c>
      <c r="F78" s="249"/>
      <c r="G78" s="250">
        <f>ROUND(E78*F78,2)</f>
        <v>0</v>
      </c>
      <c r="H78" s="249"/>
      <c r="I78" s="250">
        <f>ROUND(E78*H78,2)</f>
        <v>0</v>
      </c>
      <c r="J78" s="249"/>
      <c r="K78" s="250">
        <f>ROUND(E78*J78,2)</f>
        <v>0</v>
      </c>
      <c r="L78" s="250">
        <v>21</v>
      </c>
      <c r="M78" s="250">
        <f>G78*(1+L78/100)</f>
        <v>0</v>
      </c>
      <c r="N78" s="250">
        <v>8.9999999999999998E-4</v>
      </c>
      <c r="O78" s="250">
        <f>ROUND(E78*N78,2)</f>
        <v>0</v>
      </c>
      <c r="P78" s="250">
        <v>0</v>
      </c>
      <c r="Q78" s="250">
        <f>ROUND(E78*P78,2)</f>
        <v>0</v>
      </c>
      <c r="R78" s="250" t="s">
        <v>220</v>
      </c>
      <c r="S78" s="250" t="s">
        <v>158</v>
      </c>
      <c r="T78" s="251" t="s">
        <v>158</v>
      </c>
      <c r="U78" s="225">
        <v>0</v>
      </c>
      <c r="V78" s="225">
        <f>ROUND(E78*U78,2)</f>
        <v>0</v>
      </c>
      <c r="W78" s="225"/>
      <c r="X78" s="225" t="s">
        <v>221</v>
      </c>
      <c r="Y78" s="216"/>
      <c r="Z78" s="216"/>
      <c r="AA78" s="216"/>
      <c r="AB78" s="216"/>
      <c r="AC78" s="216"/>
      <c r="AD78" s="216"/>
      <c r="AE78" s="216"/>
      <c r="AF78" s="216"/>
      <c r="AG78" s="216" t="s">
        <v>222</v>
      </c>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c r="A79" s="229" t="s">
        <v>152</v>
      </c>
      <c r="B79" s="230" t="s">
        <v>119</v>
      </c>
      <c r="C79" s="254" t="s">
        <v>120</v>
      </c>
      <c r="D79" s="231"/>
      <c r="E79" s="232"/>
      <c r="F79" s="233"/>
      <c r="G79" s="233">
        <f>SUMIF(AG80:AG84,"&lt;&gt;NOR",G80:G84)</f>
        <v>0</v>
      </c>
      <c r="H79" s="233"/>
      <c r="I79" s="233">
        <f>SUM(I80:I84)</f>
        <v>0</v>
      </c>
      <c r="J79" s="233"/>
      <c r="K79" s="233">
        <f>SUM(K80:K84)</f>
        <v>0</v>
      </c>
      <c r="L79" s="233"/>
      <c r="M79" s="233">
        <f>SUM(M80:M84)</f>
        <v>0</v>
      </c>
      <c r="N79" s="233"/>
      <c r="O79" s="233">
        <f>SUM(O80:O84)</f>
        <v>0</v>
      </c>
      <c r="P79" s="233"/>
      <c r="Q79" s="233">
        <f>SUM(Q80:Q84)</f>
        <v>0</v>
      </c>
      <c r="R79" s="233"/>
      <c r="S79" s="233"/>
      <c r="T79" s="234"/>
      <c r="U79" s="228"/>
      <c r="V79" s="228">
        <f>SUM(V80:V84)</f>
        <v>26.33</v>
      </c>
      <c r="W79" s="228"/>
      <c r="X79" s="228"/>
      <c r="AG79" t="s">
        <v>153</v>
      </c>
    </row>
    <row r="80" spans="1:60" outlineLevel="1">
      <c r="A80" s="235">
        <v>26</v>
      </c>
      <c r="B80" s="236" t="s">
        <v>264</v>
      </c>
      <c r="C80" s="255" t="s">
        <v>265</v>
      </c>
      <c r="D80" s="237" t="s">
        <v>231</v>
      </c>
      <c r="E80" s="238">
        <v>124.50631</v>
      </c>
      <c r="F80" s="239"/>
      <c r="G80" s="240">
        <f>ROUND(E80*F80,2)</f>
        <v>0</v>
      </c>
      <c r="H80" s="239"/>
      <c r="I80" s="240">
        <f>ROUND(E80*H80,2)</f>
        <v>0</v>
      </c>
      <c r="J80" s="239"/>
      <c r="K80" s="240">
        <f>ROUND(E80*J80,2)</f>
        <v>0</v>
      </c>
      <c r="L80" s="240">
        <v>21</v>
      </c>
      <c r="M80" s="240">
        <f>G80*(1+L80/100)</f>
        <v>0</v>
      </c>
      <c r="N80" s="240">
        <v>0</v>
      </c>
      <c r="O80" s="240">
        <f>ROUND(E80*N80,2)</f>
        <v>0</v>
      </c>
      <c r="P80" s="240">
        <v>0</v>
      </c>
      <c r="Q80" s="240">
        <f>ROUND(E80*P80,2)</f>
        <v>0</v>
      </c>
      <c r="R80" s="240" t="s">
        <v>235</v>
      </c>
      <c r="S80" s="240" t="s">
        <v>158</v>
      </c>
      <c r="T80" s="241" t="s">
        <v>158</v>
      </c>
      <c r="U80" s="225">
        <v>0.21149999999999999</v>
      </c>
      <c r="V80" s="225">
        <f>ROUND(E80*U80,2)</f>
        <v>26.33</v>
      </c>
      <c r="W80" s="225"/>
      <c r="X80" s="225" t="s">
        <v>266</v>
      </c>
      <c r="Y80" s="216"/>
      <c r="Z80" s="216"/>
      <c r="AA80" s="216"/>
      <c r="AB80" s="216"/>
      <c r="AC80" s="216"/>
      <c r="AD80" s="216"/>
      <c r="AE80" s="216"/>
      <c r="AF80" s="216"/>
      <c r="AG80" s="216" t="s">
        <v>267</v>
      </c>
      <c r="AH80" s="216"/>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outlineLevel="1">
      <c r="A81" s="223"/>
      <c r="B81" s="224"/>
      <c r="C81" s="256" t="s">
        <v>268</v>
      </c>
      <c r="D81" s="243"/>
      <c r="E81" s="243"/>
      <c r="F81" s="243"/>
      <c r="G81" s="243"/>
      <c r="H81" s="225"/>
      <c r="I81" s="225"/>
      <c r="J81" s="225"/>
      <c r="K81" s="225"/>
      <c r="L81" s="225"/>
      <c r="M81" s="225"/>
      <c r="N81" s="225"/>
      <c r="O81" s="225"/>
      <c r="P81" s="225"/>
      <c r="Q81" s="225"/>
      <c r="R81" s="225"/>
      <c r="S81" s="225"/>
      <c r="T81" s="225"/>
      <c r="U81" s="225"/>
      <c r="V81" s="225"/>
      <c r="W81" s="225"/>
      <c r="X81" s="225"/>
      <c r="Y81" s="216"/>
      <c r="Z81" s="216"/>
      <c r="AA81" s="216"/>
      <c r="AB81" s="216"/>
      <c r="AC81" s="216"/>
      <c r="AD81" s="216"/>
      <c r="AE81" s="216"/>
      <c r="AF81" s="216"/>
      <c r="AG81" s="216" t="s">
        <v>162</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23"/>
      <c r="B82" s="224"/>
      <c r="C82" s="257" t="s">
        <v>269</v>
      </c>
      <c r="D82" s="226"/>
      <c r="E82" s="227"/>
      <c r="F82" s="225"/>
      <c r="G82" s="225"/>
      <c r="H82" s="225"/>
      <c r="I82" s="225"/>
      <c r="J82" s="225"/>
      <c r="K82" s="225"/>
      <c r="L82" s="225"/>
      <c r="M82" s="225"/>
      <c r="N82" s="225"/>
      <c r="O82" s="225"/>
      <c r="P82" s="225"/>
      <c r="Q82" s="225"/>
      <c r="R82" s="225"/>
      <c r="S82" s="225"/>
      <c r="T82" s="225"/>
      <c r="U82" s="225"/>
      <c r="V82" s="225"/>
      <c r="W82" s="225"/>
      <c r="X82" s="225"/>
      <c r="Y82" s="216"/>
      <c r="Z82" s="216"/>
      <c r="AA82" s="216"/>
      <c r="AB82" s="216"/>
      <c r="AC82" s="216"/>
      <c r="AD82" s="216"/>
      <c r="AE82" s="216"/>
      <c r="AF82" s="216"/>
      <c r="AG82" s="216" t="s">
        <v>164</v>
      </c>
      <c r="AH82" s="216">
        <v>0</v>
      </c>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23"/>
      <c r="B83" s="224"/>
      <c r="C83" s="257" t="s">
        <v>270</v>
      </c>
      <c r="D83" s="226"/>
      <c r="E83" s="227"/>
      <c r="F83" s="225"/>
      <c r="G83" s="225"/>
      <c r="H83" s="225"/>
      <c r="I83" s="225"/>
      <c r="J83" s="225"/>
      <c r="K83" s="225"/>
      <c r="L83" s="225"/>
      <c r="M83" s="225"/>
      <c r="N83" s="225"/>
      <c r="O83" s="225"/>
      <c r="P83" s="225"/>
      <c r="Q83" s="225"/>
      <c r="R83" s="225"/>
      <c r="S83" s="225"/>
      <c r="T83" s="225"/>
      <c r="U83" s="225"/>
      <c r="V83" s="225"/>
      <c r="W83" s="225"/>
      <c r="X83" s="225"/>
      <c r="Y83" s="216"/>
      <c r="Z83" s="216"/>
      <c r="AA83" s="216"/>
      <c r="AB83" s="216"/>
      <c r="AC83" s="216"/>
      <c r="AD83" s="216"/>
      <c r="AE83" s="216"/>
      <c r="AF83" s="216"/>
      <c r="AG83" s="216" t="s">
        <v>164</v>
      </c>
      <c r="AH83" s="216">
        <v>0</v>
      </c>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23"/>
      <c r="B84" s="224"/>
      <c r="C84" s="257" t="s">
        <v>271</v>
      </c>
      <c r="D84" s="226"/>
      <c r="E84" s="227">
        <v>124.50631</v>
      </c>
      <c r="F84" s="225"/>
      <c r="G84" s="225"/>
      <c r="H84" s="225"/>
      <c r="I84" s="225"/>
      <c r="J84" s="225"/>
      <c r="K84" s="225"/>
      <c r="L84" s="225"/>
      <c r="M84" s="225"/>
      <c r="N84" s="225"/>
      <c r="O84" s="225"/>
      <c r="P84" s="225"/>
      <c r="Q84" s="225"/>
      <c r="R84" s="225"/>
      <c r="S84" s="225"/>
      <c r="T84" s="225"/>
      <c r="U84" s="225"/>
      <c r="V84" s="225"/>
      <c r="W84" s="225"/>
      <c r="X84" s="225"/>
      <c r="Y84" s="216"/>
      <c r="Z84" s="216"/>
      <c r="AA84" s="216"/>
      <c r="AB84" s="216"/>
      <c r="AC84" s="216"/>
      <c r="AD84" s="216"/>
      <c r="AE84" s="216"/>
      <c r="AF84" s="216"/>
      <c r="AG84" s="216" t="s">
        <v>164</v>
      </c>
      <c r="AH84" s="216">
        <v>0</v>
      </c>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c r="A85" s="229" t="s">
        <v>152</v>
      </c>
      <c r="B85" s="230" t="s">
        <v>121</v>
      </c>
      <c r="C85" s="254" t="s">
        <v>122</v>
      </c>
      <c r="D85" s="231"/>
      <c r="E85" s="232"/>
      <c r="F85" s="233"/>
      <c r="G85" s="233">
        <f>SUMIF(AG86:AG115,"&lt;&gt;NOR",G86:G115)</f>
        <v>0</v>
      </c>
      <c r="H85" s="233"/>
      <c r="I85" s="233">
        <f>SUM(I86:I115)</f>
        <v>0</v>
      </c>
      <c r="J85" s="233"/>
      <c r="K85" s="233">
        <f>SUM(K86:K115)</f>
        <v>0</v>
      </c>
      <c r="L85" s="233"/>
      <c r="M85" s="233">
        <f>SUM(M86:M115)</f>
        <v>0</v>
      </c>
      <c r="N85" s="233"/>
      <c r="O85" s="233">
        <f>SUM(O86:O115)</f>
        <v>0.66</v>
      </c>
      <c r="P85" s="233"/>
      <c r="Q85" s="233">
        <f>SUM(Q86:Q115)</f>
        <v>0</v>
      </c>
      <c r="R85" s="233"/>
      <c r="S85" s="233"/>
      <c r="T85" s="234"/>
      <c r="U85" s="228"/>
      <c r="V85" s="228">
        <f>SUM(V86:V115)</f>
        <v>164.39999999999998</v>
      </c>
      <c r="W85" s="228"/>
      <c r="X85" s="228"/>
      <c r="AG85" t="s">
        <v>153</v>
      </c>
    </row>
    <row r="86" spans="1:60" outlineLevel="1">
      <c r="A86" s="235">
        <v>27</v>
      </c>
      <c r="B86" s="236" t="s">
        <v>272</v>
      </c>
      <c r="C86" s="255" t="s">
        <v>273</v>
      </c>
      <c r="D86" s="237" t="s">
        <v>244</v>
      </c>
      <c r="E86" s="238">
        <v>9</v>
      </c>
      <c r="F86" s="239"/>
      <c r="G86" s="240">
        <f>ROUND(E86*F86,2)</f>
        <v>0</v>
      </c>
      <c r="H86" s="239"/>
      <c r="I86" s="240">
        <f>ROUND(E86*H86,2)</f>
        <v>0</v>
      </c>
      <c r="J86" s="239"/>
      <c r="K86" s="240">
        <f>ROUND(E86*J86,2)</f>
        <v>0</v>
      </c>
      <c r="L86" s="240">
        <v>21</v>
      </c>
      <c r="M86" s="240">
        <f>G86*(1+L86/100)</f>
        <v>0</v>
      </c>
      <c r="N86" s="240">
        <v>0</v>
      </c>
      <c r="O86" s="240">
        <f>ROUND(E86*N86,2)</f>
        <v>0</v>
      </c>
      <c r="P86" s="240">
        <v>0</v>
      </c>
      <c r="Q86" s="240">
        <f>ROUND(E86*P86,2)</f>
        <v>0</v>
      </c>
      <c r="R86" s="240"/>
      <c r="S86" s="240" t="s">
        <v>158</v>
      </c>
      <c r="T86" s="241" t="s">
        <v>158</v>
      </c>
      <c r="U86" s="225">
        <v>0.09</v>
      </c>
      <c r="V86" s="225">
        <f>ROUND(E86*U86,2)</f>
        <v>0.81</v>
      </c>
      <c r="W86" s="225"/>
      <c r="X86" s="225" t="s">
        <v>159</v>
      </c>
      <c r="Y86" s="216"/>
      <c r="Z86" s="216"/>
      <c r="AA86" s="216"/>
      <c r="AB86" s="216"/>
      <c r="AC86" s="216"/>
      <c r="AD86" s="216"/>
      <c r="AE86" s="216"/>
      <c r="AF86" s="216"/>
      <c r="AG86" s="216" t="s">
        <v>160</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57" t="s">
        <v>274</v>
      </c>
      <c r="D87" s="226"/>
      <c r="E87" s="227">
        <v>5</v>
      </c>
      <c r="F87" s="225"/>
      <c r="G87" s="225"/>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164</v>
      </c>
      <c r="AH87" s="216">
        <v>0</v>
      </c>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23"/>
      <c r="B88" s="224"/>
      <c r="C88" s="257" t="s">
        <v>275</v>
      </c>
      <c r="D88" s="226"/>
      <c r="E88" s="227">
        <v>4</v>
      </c>
      <c r="F88" s="225"/>
      <c r="G88" s="225"/>
      <c r="H88" s="225"/>
      <c r="I88" s="225"/>
      <c r="J88" s="225"/>
      <c r="K88" s="225"/>
      <c r="L88" s="225"/>
      <c r="M88" s="225"/>
      <c r="N88" s="225"/>
      <c r="O88" s="225"/>
      <c r="P88" s="225"/>
      <c r="Q88" s="225"/>
      <c r="R88" s="225"/>
      <c r="S88" s="225"/>
      <c r="T88" s="225"/>
      <c r="U88" s="225"/>
      <c r="V88" s="225"/>
      <c r="W88" s="225"/>
      <c r="X88" s="225"/>
      <c r="Y88" s="216"/>
      <c r="Z88" s="216"/>
      <c r="AA88" s="216"/>
      <c r="AB88" s="216"/>
      <c r="AC88" s="216"/>
      <c r="AD88" s="216"/>
      <c r="AE88" s="216"/>
      <c r="AF88" s="216"/>
      <c r="AG88" s="216" t="s">
        <v>164</v>
      </c>
      <c r="AH88" s="216">
        <v>0</v>
      </c>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45">
        <v>28</v>
      </c>
      <c r="B89" s="246" t="s">
        <v>276</v>
      </c>
      <c r="C89" s="259" t="s">
        <v>277</v>
      </c>
      <c r="D89" s="247" t="s">
        <v>244</v>
      </c>
      <c r="E89" s="248">
        <v>190</v>
      </c>
      <c r="F89" s="249"/>
      <c r="G89" s="250">
        <f>ROUND(E89*F89,2)</f>
        <v>0</v>
      </c>
      <c r="H89" s="249"/>
      <c r="I89" s="250">
        <f>ROUND(E89*H89,2)</f>
        <v>0</v>
      </c>
      <c r="J89" s="249"/>
      <c r="K89" s="250">
        <f>ROUND(E89*J89,2)</f>
        <v>0</v>
      </c>
      <c r="L89" s="250">
        <v>21</v>
      </c>
      <c r="M89" s="250">
        <f>G89*(1+L89/100)</f>
        <v>0</v>
      </c>
      <c r="N89" s="250">
        <v>0</v>
      </c>
      <c r="O89" s="250">
        <f>ROUND(E89*N89,2)</f>
        <v>0</v>
      </c>
      <c r="P89" s="250">
        <v>0</v>
      </c>
      <c r="Q89" s="250">
        <f>ROUND(E89*P89,2)</f>
        <v>0</v>
      </c>
      <c r="R89" s="250"/>
      <c r="S89" s="250" t="s">
        <v>158</v>
      </c>
      <c r="T89" s="251" t="s">
        <v>158</v>
      </c>
      <c r="U89" s="225">
        <v>0.13</v>
      </c>
      <c r="V89" s="225">
        <f>ROUND(E89*U89,2)</f>
        <v>24.7</v>
      </c>
      <c r="W89" s="225"/>
      <c r="X89" s="225" t="s">
        <v>159</v>
      </c>
      <c r="Y89" s="216"/>
      <c r="Z89" s="216"/>
      <c r="AA89" s="216"/>
      <c r="AB89" s="216"/>
      <c r="AC89" s="216"/>
      <c r="AD89" s="216"/>
      <c r="AE89" s="216"/>
      <c r="AF89" s="216"/>
      <c r="AG89" s="216" t="s">
        <v>160</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45">
        <v>29</v>
      </c>
      <c r="B90" s="246" t="s">
        <v>278</v>
      </c>
      <c r="C90" s="259" t="s">
        <v>279</v>
      </c>
      <c r="D90" s="247" t="s">
        <v>240</v>
      </c>
      <c r="E90" s="248">
        <v>1</v>
      </c>
      <c r="F90" s="249"/>
      <c r="G90" s="250">
        <f>ROUND(E90*F90,2)</f>
        <v>0</v>
      </c>
      <c r="H90" s="249"/>
      <c r="I90" s="250">
        <f>ROUND(E90*H90,2)</f>
        <v>0</v>
      </c>
      <c r="J90" s="249"/>
      <c r="K90" s="250">
        <f>ROUND(E90*J90,2)</f>
        <v>0</v>
      </c>
      <c r="L90" s="250">
        <v>21</v>
      </c>
      <c r="M90" s="250">
        <f>G90*(1+L90/100)</f>
        <v>0</v>
      </c>
      <c r="N90" s="250">
        <v>0</v>
      </c>
      <c r="O90" s="250">
        <f>ROUND(E90*N90,2)</f>
        <v>0</v>
      </c>
      <c r="P90" s="250">
        <v>0</v>
      </c>
      <c r="Q90" s="250">
        <f>ROUND(E90*P90,2)</f>
        <v>0</v>
      </c>
      <c r="R90" s="250"/>
      <c r="S90" s="250" t="s">
        <v>158</v>
      </c>
      <c r="T90" s="251" t="s">
        <v>158</v>
      </c>
      <c r="U90" s="225">
        <v>0.42080000000000001</v>
      </c>
      <c r="V90" s="225">
        <f>ROUND(E90*U90,2)</f>
        <v>0.42</v>
      </c>
      <c r="W90" s="225"/>
      <c r="X90" s="225" t="s">
        <v>159</v>
      </c>
      <c r="Y90" s="216"/>
      <c r="Z90" s="216"/>
      <c r="AA90" s="216"/>
      <c r="AB90" s="216"/>
      <c r="AC90" s="216"/>
      <c r="AD90" s="216"/>
      <c r="AE90" s="216"/>
      <c r="AF90" s="216"/>
      <c r="AG90" s="216" t="s">
        <v>160</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45">
        <v>30</v>
      </c>
      <c r="B91" s="246" t="s">
        <v>280</v>
      </c>
      <c r="C91" s="259" t="s">
        <v>281</v>
      </c>
      <c r="D91" s="247" t="s">
        <v>240</v>
      </c>
      <c r="E91" s="248">
        <v>2</v>
      </c>
      <c r="F91" s="249"/>
      <c r="G91" s="250">
        <f>ROUND(E91*F91,2)</f>
        <v>0</v>
      </c>
      <c r="H91" s="249"/>
      <c r="I91" s="250">
        <f>ROUND(E91*H91,2)</f>
        <v>0</v>
      </c>
      <c r="J91" s="249"/>
      <c r="K91" s="250">
        <f>ROUND(E91*J91,2)</f>
        <v>0</v>
      </c>
      <c r="L91" s="250">
        <v>21</v>
      </c>
      <c r="M91" s="250">
        <f>G91*(1+L91/100)</f>
        <v>0</v>
      </c>
      <c r="N91" s="250">
        <v>0</v>
      </c>
      <c r="O91" s="250">
        <f>ROUND(E91*N91,2)</f>
        <v>0</v>
      </c>
      <c r="P91" s="250">
        <v>0</v>
      </c>
      <c r="Q91" s="250">
        <f>ROUND(E91*P91,2)</f>
        <v>0</v>
      </c>
      <c r="R91" s="250"/>
      <c r="S91" s="250" t="s">
        <v>158</v>
      </c>
      <c r="T91" s="251" t="s">
        <v>158</v>
      </c>
      <c r="U91" s="225">
        <v>0.63280000000000003</v>
      </c>
      <c r="V91" s="225">
        <f>ROUND(E91*U91,2)</f>
        <v>1.27</v>
      </c>
      <c r="W91" s="225"/>
      <c r="X91" s="225" t="s">
        <v>159</v>
      </c>
      <c r="Y91" s="216"/>
      <c r="Z91" s="216"/>
      <c r="AA91" s="216"/>
      <c r="AB91" s="216"/>
      <c r="AC91" s="216"/>
      <c r="AD91" s="216"/>
      <c r="AE91" s="216"/>
      <c r="AF91" s="216"/>
      <c r="AG91" s="216" t="s">
        <v>160</v>
      </c>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outlineLevel="1">
      <c r="A92" s="245">
        <v>31</v>
      </c>
      <c r="B92" s="246" t="s">
        <v>282</v>
      </c>
      <c r="C92" s="259" t="s">
        <v>283</v>
      </c>
      <c r="D92" s="247" t="s">
        <v>240</v>
      </c>
      <c r="E92" s="248">
        <v>5</v>
      </c>
      <c r="F92" s="249"/>
      <c r="G92" s="250">
        <f>ROUND(E92*F92,2)</f>
        <v>0</v>
      </c>
      <c r="H92" s="249"/>
      <c r="I92" s="250">
        <f>ROUND(E92*H92,2)</f>
        <v>0</v>
      </c>
      <c r="J92" s="249"/>
      <c r="K92" s="250">
        <f>ROUND(E92*J92,2)</f>
        <v>0</v>
      </c>
      <c r="L92" s="250">
        <v>21</v>
      </c>
      <c r="M92" s="250">
        <f>G92*(1+L92/100)</f>
        <v>0</v>
      </c>
      <c r="N92" s="250">
        <v>0</v>
      </c>
      <c r="O92" s="250">
        <f>ROUND(E92*N92,2)</f>
        <v>0</v>
      </c>
      <c r="P92" s="250">
        <v>0</v>
      </c>
      <c r="Q92" s="250">
        <f>ROUND(E92*P92,2)</f>
        <v>0</v>
      </c>
      <c r="R92" s="250"/>
      <c r="S92" s="250" t="s">
        <v>158</v>
      </c>
      <c r="T92" s="251" t="s">
        <v>158</v>
      </c>
      <c r="U92" s="225">
        <v>0.87519999999999998</v>
      </c>
      <c r="V92" s="225">
        <f>ROUND(E92*U92,2)</f>
        <v>4.38</v>
      </c>
      <c r="W92" s="225"/>
      <c r="X92" s="225" t="s">
        <v>159</v>
      </c>
      <c r="Y92" s="216"/>
      <c r="Z92" s="216"/>
      <c r="AA92" s="216"/>
      <c r="AB92" s="216"/>
      <c r="AC92" s="216"/>
      <c r="AD92" s="216"/>
      <c r="AE92" s="216"/>
      <c r="AF92" s="216"/>
      <c r="AG92" s="216" t="s">
        <v>160</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45">
        <v>32</v>
      </c>
      <c r="B93" s="246" t="s">
        <v>284</v>
      </c>
      <c r="C93" s="259" t="s">
        <v>285</v>
      </c>
      <c r="D93" s="247" t="s">
        <v>244</v>
      </c>
      <c r="E93" s="248">
        <v>15</v>
      </c>
      <c r="F93" s="249"/>
      <c r="G93" s="250">
        <f>ROUND(E93*F93,2)</f>
        <v>0</v>
      </c>
      <c r="H93" s="249"/>
      <c r="I93" s="250">
        <f>ROUND(E93*H93,2)</f>
        <v>0</v>
      </c>
      <c r="J93" s="249"/>
      <c r="K93" s="250">
        <f>ROUND(E93*J93,2)</f>
        <v>0</v>
      </c>
      <c r="L93" s="250">
        <v>21</v>
      </c>
      <c r="M93" s="250">
        <f>G93*(1+L93/100)</f>
        <v>0</v>
      </c>
      <c r="N93" s="250">
        <v>0</v>
      </c>
      <c r="O93" s="250">
        <f>ROUND(E93*N93,2)</f>
        <v>0</v>
      </c>
      <c r="P93" s="250">
        <v>0</v>
      </c>
      <c r="Q93" s="250">
        <f>ROUND(E93*P93,2)</f>
        <v>0</v>
      </c>
      <c r="R93" s="250"/>
      <c r="S93" s="250" t="s">
        <v>158</v>
      </c>
      <c r="T93" s="251" t="s">
        <v>158</v>
      </c>
      <c r="U93" s="225">
        <v>0.2</v>
      </c>
      <c r="V93" s="225">
        <f>ROUND(E93*U93,2)</f>
        <v>3</v>
      </c>
      <c r="W93" s="225"/>
      <c r="X93" s="225" t="s">
        <v>159</v>
      </c>
      <c r="Y93" s="216"/>
      <c r="Z93" s="216"/>
      <c r="AA93" s="216"/>
      <c r="AB93" s="216"/>
      <c r="AC93" s="216"/>
      <c r="AD93" s="216"/>
      <c r="AE93" s="216"/>
      <c r="AF93" s="216"/>
      <c r="AG93" s="216" t="s">
        <v>160</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outlineLevel="1">
      <c r="A94" s="245">
        <v>33</v>
      </c>
      <c r="B94" s="246" t="s">
        <v>286</v>
      </c>
      <c r="C94" s="259" t="s">
        <v>287</v>
      </c>
      <c r="D94" s="247" t="s">
        <v>244</v>
      </c>
      <c r="E94" s="248">
        <v>15</v>
      </c>
      <c r="F94" s="249"/>
      <c r="G94" s="250">
        <f>ROUND(E94*F94,2)</f>
        <v>0</v>
      </c>
      <c r="H94" s="249"/>
      <c r="I94" s="250">
        <f>ROUND(E94*H94,2)</f>
        <v>0</v>
      </c>
      <c r="J94" s="249"/>
      <c r="K94" s="250">
        <f>ROUND(E94*J94,2)</f>
        <v>0</v>
      </c>
      <c r="L94" s="250">
        <v>21</v>
      </c>
      <c r="M94" s="250">
        <f>G94*(1+L94/100)</f>
        <v>0</v>
      </c>
      <c r="N94" s="250">
        <v>2.7119999999999998E-2</v>
      </c>
      <c r="O94" s="250">
        <f>ROUND(E94*N94,2)</f>
        <v>0.41</v>
      </c>
      <c r="P94" s="250">
        <v>0</v>
      </c>
      <c r="Q94" s="250">
        <f>ROUND(E94*P94,2)</f>
        <v>0</v>
      </c>
      <c r="R94" s="250"/>
      <c r="S94" s="250" t="s">
        <v>158</v>
      </c>
      <c r="T94" s="251" t="s">
        <v>158</v>
      </c>
      <c r="U94" s="225">
        <v>0.49</v>
      </c>
      <c r="V94" s="225">
        <f>ROUND(E94*U94,2)</f>
        <v>7.35</v>
      </c>
      <c r="W94" s="225"/>
      <c r="X94" s="225" t="s">
        <v>159</v>
      </c>
      <c r="Y94" s="216"/>
      <c r="Z94" s="216"/>
      <c r="AA94" s="216"/>
      <c r="AB94" s="216"/>
      <c r="AC94" s="216"/>
      <c r="AD94" s="216"/>
      <c r="AE94" s="216"/>
      <c r="AF94" s="216"/>
      <c r="AG94" s="216" t="s">
        <v>160</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45">
        <v>34</v>
      </c>
      <c r="B95" s="246" t="s">
        <v>288</v>
      </c>
      <c r="C95" s="259" t="s">
        <v>289</v>
      </c>
      <c r="D95" s="247" t="s">
        <v>240</v>
      </c>
      <c r="E95" s="248">
        <v>4</v>
      </c>
      <c r="F95" s="249"/>
      <c r="G95" s="250">
        <f>ROUND(E95*F95,2)</f>
        <v>0</v>
      </c>
      <c r="H95" s="249"/>
      <c r="I95" s="250">
        <f>ROUND(E95*H95,2)</f>
        <v>0</v>
      </c>
      <c r="J95" s="249"/>
      <c r="K95" s="250">
        <f>ROUND(E95*J95,2)</f>
        <v>0</v>
      </c>
      <c r="L95" s="250">
        <v>21</v>
      </c>
      <c r="M95" s="250">
        <f>G95*(1+L95/100)</f>
        <v>0</v>
      </c>
      <c r="N95" s="250">
        <v>0</v>
      </c>
      <c r="O95" s="250">
        <f>ROUND(E95*N95,2)</f>
        <v>0</v>
      </c>
      <c r="P95" s="250">
        <v>0</v>
      </c>
      <c r="Q95" s="250">
        <f>ROUND(E95*P95,2)</f>
        <v>0</v>
      </c>
      <c r="R95" s="250"/>
      <c r="S95" s="250" t="s">
        <v>158</v>
      </c>
      <c r="T95" s="251" t="s">
        <v>158</v>
      </c>
      <c r="U95" s="225">
        <v>0.14000000000000001</v>
      </c>
      <c r="V95" s="225">
        <f>ROUND(E95*U95,2)</f>
        <v>0.56000000000000005</v>
      </c>
      <c r="W95" s="225"/>
      <c r="X95" s="225" t="s">
        <v>159</v>
      </c>
      <c r="Y95" s="216"/>
      <c r="Z95" s="216"/>
      <c r="AA95" s="216"/>
      <c r="AB95" s="216"/>
      <c r="AC95" s="216"/>
      <c r="AD95" s="216"/>
      <c r="AE95" s="216"/>
      <c r="AF95" s="216"/>
      <c r="AG95" s="216" t="s">
        <v>160</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45">
        <v>35</v>
      </c>
      <c r="B96" s="246" t="s">
        <v>290</v>
      </c>
      <c r="C96" s="259" t="s">
        <v>291</v>
      </c>
      <c r="D96" s="247" t="s">
        <v>240</v>
      </c>
      <c r="E96" s="248">
        <v>10</v>
      </c>
      <c r="F96" s="249"/>
      <c r="G96" s="250">
        <f>ROUND(E96*F96,2)</f>
        <v>0</v>
      </c>
      <c r="H96" s="249"/>
      <c r="I96" s="250">
        <f>ROUND(E96*H96,2)</f>
        <v>0</v>
      </c>
      <c r="J96" s="249"/>
      <c r="K96" s="250">
        <f>ROUND(E96*J96,2)</f>
        <v>0</v>
      </c>
      <c r="L96" s="250">
        <v>21</v>
      </c>
      <c r="M96" s="250">
        <f>G96*(1+L96/100)</f>
        <v>0</v>
      </c>
      <c r="N96" s="250">
        <v>0</v>
      </c>
      <c r="O96" s="250">
        <f>ROUND(E96*N96,2)</f>
        <v>0</v>
      </c>
      <c r="P96" s="250">
        <v>0</v>
      </c>
      <c r="Q96" s="250">
        <f>ROUND(E96*P96,2)</f>
        <v>0</v>
      </c>
      <c r="R96" s="250"/>
      <c r="S96" s="250" t="s">
        <v>158</v>
      </c>
      <c r="T96" s="251" t="s">
        <v>158</v>
      </c>
      <c r="U96" s="225">
        <v>0.13</v>
      </c>
      <c r="V96" s="225">
        <f>ROUND(E96*U96,2)</f>
        <v>1.3</v>
      </c>
      <c r="W96" s="225"/>
      <c r="X96" s="225" t="s">
        <v>159</v>
      </c>
      <c r="Y96" s="216"/>
      <c r="Z96" s="216"/>
      <c r="AA96" s="216"/>
      <c r="AB96" s="216"/>
      <c r="AC96" s="216"/>
      <c r="AD96" s="216"/>
      <c r="AE96" s="216"/>
      <c r="AF96" s="216"/>
      <c r="AG96" s="216" t="s">
        <v>160</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45">
        <v>36</v>
      </c>
      <c r="B97" s="246" t="s">
        <v>292</v>
      </c>
      <c r="C97" s="259" t="s">
        <v>293</v>
      </c>
      <c r="D97" s="247" t="s">
        <v>244</v>
      </c>
      <c r="E97" s="248">
        <v>195</v>
      </c>
      <c r="F97" s="249"/>
      <c r="G97" s="250">
        <f>ROUND(E97*F97,2)</f>
        <v>0</v>
      </c>
      <c r="H97" s="249"/>
      <c r="I97" s="250">
        <f>ROUND(E97*H97,2)</f>
        <v>0</v>
      </c>
      <c r="J97" s="249"/>
      <c r="K97" s="250">
        <f>ROUND(E97*J97,2)</f>
        <v>0</v>
      </c>
      <c r="L97" s="250">
        <v>21</v>
      </c>
      <c r="M97" s="250">
        <f>G97*(1+L97/100)</f>
        <v>0</v>
      </c>
      <c r="N97" s="250">
        <v>0</v>
      </c>
      <c r="O97" s="250">
        <f>ROUND(E97*N97,2)</f>
        <v>0</v>
      </c>
      <c r="P97" s="250">
        <v>0</v>
      </c>
      <c r="Q97" s="250">
        <f>ROUND(E97*P97,2)</f>
        <v>0</v>
      </c>
      <c r="R97" s="250"/>
      <c r="S97" s="250" t="s">
        <v>158</v>
      </c>
      <c r="T97" s="251" t="s">
        <v>158</v>
      </c>
      <c r="U97" s="225">
        <v>0.44280000000000003</v>
      </c>
      <c r="V97" s="225">
        <f>ROUND(E97*U97,2)</f>
        <v>86.35</v>
      </c>
      <c r="W97" s="225"/>
      <c r="X97" s="225" t="s">
        <v>159</v>
      </c>
      <c r="Y97" s="216"/>
      <c r="Z97" s="216"/>
      <c r="AA97" s="216"/>
      <c r="AB97" s="216"/>
      <c r="AC97" s="216"/>
      <c r="AD97" s="216"/>
      <c r="AE97" s="216"/>
      <c r="AF97" s="216"/>
      <c r="AG97" s="216" t="s">
        <v>160</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45">
        <v>37</v>
      </c>
      <c r="B98" s="246" t="s">
        <v>294</v>
      </c>
      <c r="C98" s="259" t="s">
        <v>295</v>
      </c>
      <c r="D98" s="247" t="s">
        <v>244</v>
      </c>
      <c r="E98" s="248">
        <v>195</v>
      </c>
      <c r="F98" s="249"/>
      <c r="G98" s="250">
        <f>ROUND(E98*F98,2)</f>
        <v>0</v>
      </c>
      <c r="H98" s="249"/>
      <c r="I98" s="250">
        <f>ROUND(E98*H98,2)</f>
        <v>0</v>
      </c>
      <c r="J98" s="249"/>
      <c r="K98" s="250">
        <f>ROUND(E98*J98,2)</f>
        <v>0</v>
      </c>
      <c r="L98" s="250">
        <v>21</v>
      </c>
      <c r="M98" s="250">
        <f>G98*(1+L98/100)</f>
        <v>0</v>
      </c>
      <c r="N98" s="250">
        <v>0</v>
      </c>
      <c r="O98" s="250">
        <f>ROUND(E98*N98,2)</f>
        <v>0</v>
      </c>
      <c r="P98" s="250">
        <v>0</v>
      </c>
      <c r="Q98" s="250">
        <f>ROUND(E98*P98,2)</f>
        <v>0</v>
      </c>
      <c r="R98" s="250"/>
      <c r="S98" s="250" t="s">
        <v>158</v>
      </c>
      <c r="T98" s="251" t="s">
        <v>158</v>
      </c>
      <c r="U98" s="225">
        <v>0.16400000000000001</v>
      </c>
      <c r="V98" s="225">
        <f>ROUND(E98*U98,2)</f>
        <v>31.98</v>
      </c>
      <c r="W98" s="225"/>
      <c r="X98" s="225" t="s">
        <v>159</v>
      </c>
      <c r="Y98" s="216"/>
      <c r="Z98" s="216"/>
      <c r="AA98" s="216"/>
      <c r="AB98" s="216"/>
      <c r="AC98" s="216"/>
      <c r="AD98" s="216"/>
      <c r="AE98" s="216"/>
      <c r="AF98" s="216"/>
      <c r="AG98" s="216" t="s">
        <v>160</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45">
        <v>38</v>
      </c>
      <c r="B99" s="246" t="s">
        <v>296</v>
      </c>
      <c r="C99" s="259" t="s">
        <v>297</v>
      </c>
      <c r="D99" s="247" t="s">
        <v>244</v>
      </c>
      <c r="E99" s="248">
        <v>195</v>
      </c>
      <c r="F99" s="249"/>
      <c r="G99" s="250">
        <f>ROUND(E99*F99,2)</f>
        <v>0</v>
      </c>
      <c r="H99" s="249"/>
      <c r="I99" s="250">
        <f>ROUND(E99*H99,2)</f>
        <v>0</v>
      </c>
      <c r="J99" s="249"/>
      <c r="K99" s="250">
        <f>ROUND(E99*J99,2)</f>
        <v>0</v>
      </c>
      <c r="L99" s="250">
        <v>21</v>
      </c>
      <c r="M99" s="250">
        <f>G99*(1+L99/100)</f>
        <v>0</v>
      </c>
      <c r="N99" s="250">
        <v>0</v>
      </c>
      <c r="O99" s="250">
        <f>ROUND(E99*N99,2)</f>
        <v>0</v>
      </c>
      <c r="P99" s="250">
        <v>0</v>
      </c>
      <c r="Q99" s="250">
        <f>ROUND(E99*P99,2)</f>
        <v>0</v>
      </c>
      <c r="R99" s="250"/>
      <c r="S99" s="250" t="s">
        <v>158</v>
      </c>
      <c r="T99" s="251" t="s">
        <v>158</v>
      </c>
      <c r="U99" s="225">
        <v>1.17E-2</v>
      </c>
      <c r="V99" s="225">
        <f>ROUND(E99*U99,2)</f>
        <v>2.2799999999999998</v>
      </c>
      <c r="W99" s="225"/>
      <c r="X99" s="225" t="s">
        <v>159</v>
      </c>
      <c r="Y99" s="216"/>
      <c r="Z99" s="216"/>
      <c r="AA99" s="216"/>
      <c r="AB99" s="216"/>
      <c r="AC99" s="216"/>
      <c r="AD99" s="216"/>
      <c r="AE99" s="216"/>
      <c r="AF99" s="216"/>
      <c r="AG99" s="216" t="s">
        <v>160</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45">
        <v>39</v>
      </c>
      <c r="B100" s="246" t="s">
        <v>298</v>
      </c>
      <c r="C100" s="259" t="s">
        <v>299</v>
      </c>
      <c r="D100" s="247" t="s">
        <v>240</v>
      </c>
      <c r="E100" s="248">
        <v>1</v>
      </c>
      <c r="F100" s="249"/>
      <c r="G100" s="250">
        <f>ROUND(E100*F100,2)</f>
        <v>0</v>
      </c>
      <c r="H100" s="249"/>
      <c r="I100" s="250">
        <f>ROUND(E100*H100,2)</f>
        <v>0</v>
      </c>
      <c r="J100" s="249"/>
      <c r="K100" s="250">
        <f>ROUND(E100*J100,2)</f>
        <v>0</v>
      </c>
      <c r="L100" s="250">
        <v>21</v>
      </c>
      <c r="M100" s="250">
        <f>G100*(1+L100/100)</f>
        <v>0</v>
      </c>
      <c r="N100" s="250">
        <v>0</v>
      </c>
      <c r="O100" s="250">
        <f>ROUND(E100*N100,2)</f>
        <v>0</v>
      </c>
      <c r="P100" s="250">
        <v>0</v>
      </c>
      <c r="Q100" s="250">
        <f>ROUND(E100*P100,2)</f>
        <v>0</v>
      </c>
      <c r="R100" s="250"/>
      <c r="S100" s="250" t="s">
        <v>249</v>
      </c>
      <c r="T100" s="251" t="s">
        <v>250</v>
      </c>
      <c r="U100" s="225">
        <v>0</v>
      </c>
      <c r="V100" s="225">
        <f>ROUND(E100*U100,2)</f>
        <v>0</v>
      </c>
      <c r="W100" s="225"/>
      <c r="X100" s="225" t="s">
        <v>159</v>
      </c>
      <c r="Y100" s="216"/>
      <c r="Z100" s="216"/>
      <c r="AA100" s="216"/>
      <c r="AB100" s="216"/>
      <c r="AC100" s="216"/>
      <c r="AD100" s="216"/>
      <c r="AE100" s="216"/>
      <c r="AF100" s="216"/>
      <c r="AG100" s="216" t="s">
        <v>160</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45">
        <v>40</v>
      </c>
      <c r="B101" s="246" t="s">
        <v>300</v>
      </c>
      <c r="C101" s="259" t="s">
        <v>301</v>
      </c>
      <c r="D101" s="247" t="s">
        <v>240</v>
      </c>
      <c r="E101" s="248">
        <v>2.02</v>
      </c>
      <c r="F101" s="249"/>
      <c r="G101" s="250">
        <f>ROUND(E101*F101,2)</f>
        <v>0</v>
      </c>
      <c r="H101" s="249"/>
      <c r="I101" s="250">
        <f>ROUND(E101*H101,2)</f>
        <v>0</v>
      </c>
      <c r="J101" s="249"/>
      <c r="K101" s="250">
        <f>ROUND(E101*J101,2)</f>
        <v>0</v>
      </c>
      <c r="L101" s="250">
        <v>21</v>
      </c>
      <c r="M101" s="250">
        <f>G101*(1+L101/100)</f>
        <v>0</v>
      </c>
      <c r="N101" s="250">
        <v>0</v>
      </c>
      <c r="O101" s="250">
        <f>ROUND(E101*N101,2)</f>
        <v>0</v>
      </c>
      <c r="P101" s="250">
        <v>0</v>
      </c>
      <c r="Q101" s="250">
        <f>ROUND(E101*P101,2)</f>
        <v>0</v>
      </c>
      <c r="R101" s="250"/>
      <c r="S101" s="250" t="s">
        <v>249</v>
      </c>
      <c r="T101" s="251" t="s">
        <v>250</v>
      </c>
      <c r="U101" s="225">
        <v>0</v>
      </c>
      <c r="V101" s="225">
        <f>ROUND(E101*U101,2)</f>
        <v>0</v>
      </c>
      <c r="W101" s="225"/>
      <c r="X101" s="225" t="s">
        <v>221</v>
      </c>
      <c r="Y101" s="216"/>
      <c r="Z101" s="216"/>
      <c r="AA101" s="216"/>
      <c r="AB101" s="216"/>
      <c r="AC101" s="216"/>
      <c r="AD101" s="216"/>
      <c r="AE101" s="216"/>
      <c r="AF101" s="216"/>
      <c r="AG101" s="216" t="s">
        <v>222</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ht="20.399999999999999" outlineLevel="1">
      <c r="A102" s="245">
        <v>41</v>
      </c>
      <c r="B102" s="246" t="s">
        <v>302</v>
      </c>
      <c r="C102" s="259" t="s">
        <v>303</v>
      </c>
      <c r="D102" s="247" t="s">
        <v>240</v>
      </c>
      <c r="E102" s="248">
        <v>4.04</v>
      </c>
      <c r="F102" s="249"/>
      <c r="G102" s="250">
        <f>ROUND(E102*F102,2)</f>
        <v>0</v>
      </c>
      <c r="H102" s="249"/>
      <c r="I102" s="250">
        <f>ROUND(E102*H102,2)</f>
        <v>0</v>
      </c>
      <c r="J102" s="249"/>
      <c r="K102" s="250">
        <f>ROUND(E102*J102,2)</f>
        <v>0</v>
      </c>
      <c r="L102" s="250">
        <v>21</v>
      </c>
      <c r="M102" s="250">
        <f>G102*(1+L102/100)</f>
        <v>0</v>
      </c>
      <c r="N102" s="250">
        <v>5.0000000000000001E-4</v>
      </c>
      <c r="O102" s="250">
        <f>ROUND(E102*N102,2)</f>
        <v>0</v>
      </c>
      <c r="P102" s="250">
        <v>0</v>
      </c>
      <c r="Q102" s="250">
        <f>ROUND(E102*P102,2)</f>
        <v>0</v>
      </c>
      <c r="R102" s="250" t="s">
        <v>220</v>
      </c>
      <c r="S102" s="250" t="s">
        <v>158</v>
      </c>
      <c r="T102" s="251" t="s">
        <v>158</v>
      </c>
      <c r="U102" s="225">
        <v>0</v>
      </c>
      <c r="V102" s="225">
        <f>ROUND(E102*U102,2)</f>
        <v>0</v>
      </c>
      <c r="W102" s="225"/>
      <c r="X102" s="225" t="s">
        <v>221</v>
      </c>
      <c r="Y102" s="216"/>
      <c r="Z102" s="216"/>
      <c r="AA102" s="216"/>
      <c r="AB102" s="216"/>
      <c r="AC102" s="216"/>
      <c r="AD102" s="216"/>
      <c r="AE102" s="216"/>
      <c r="AF102" s="216"/>
      <c r="AG102" s="216" t="s">
        <v>222</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ht="20.399999999999999" outlineLevel="1">
      <c r="A103" s="245">
        <v>42</v>
      </c>
      <c r="B103" s="246" t="s">
        <v>304</v>
      </c>
      <c r="C103" s="259" t="s">
        <v>305</v>
      </c>
      <c r="D103" s="247" t="s">
        <v>240</v>
      </c>
      <c r="E103" s="248">
        <v>1.01</v>
      </c>
      <c r="F103" s="249"/>
      <c r="G103" s="250">
        <f>ROUND(E103*F103,2)</f>
        <v>0</v>
      </c>
      <c r="H103" s="249"/>
      <c r="I103" s="250">
        <f>ROUND(E103*H103,2)</f>
        <v>0</v>
      </c>
      <c r="J103" s="249"/>
      <c r="K103" s="250">
        <f>ROUND(E103*J103,2)</f>
        <v>0</v>
      </c>
      <c r="L103" s="250">
        <v>21</v>
      </c>
      <c r="M103" s="250">
        <f>G103*(1+L103/100)</f>
        <v>0</v>
      </c>
      <c r="N103" s="250">
        <v>0</v>
      </c>
      <c r="O103" s="250">
        <f>ROUND(E103*N103,2)</f>
        <v>0</v>
      </c>
      <c r="P103" s="250">
        <v>0</v>
      </c>
      <c r="Q103" s="250">
        <f>ROUND(E103*P103,2)</f>
        <v>0</v>
      </c>
      <c r="R103" s="250" t="s">
        <v>220</v>
      </c>
      <c r="S103" s="250" t="s">
        <v>158</v>
      </c>
      <c r="T103" s="251" t="s">
        <v>158</v>
      </c>
      <c r="U103" s="225">
        <v>0</v>
      </c>
      <c r="V103" s="225">
        <f>ROUND(E103*U103,2)</f>
        <v>0</v>
      </c>
      <c r="W103" s="225"/>
      <c r="X103" s="225" t="s">
        <v>221</v>
      </c>
      <c r="Y103" s="216"/>
      <c r="Z103" s="216"/>
      <c r="AA103" s="216"/>
      <c r="AB103" s="216"/>
      <c r="AC103" s="216"/>
      <c r="AD103" s="216"/>
      <c r="AE103" s="216"/>
      <c r="AF103" s="216"/>
      <c r="AG103" s="216" t="s">
        <v>222</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ht="20.399999999999999" outlineLevel="1">
      <c r="A104" s="245">
        <v>43</v>
      </c>
      <c r="B104" s="246" t="s">
        <v>306</v>
      </c>
      <c r="C104" s="259" t="s">
        <v>307</v>
      </c>
      <c r="D104" s="247" t="s">
        <v>240</v>
      </c>
      <c r="E104" s="248">
        <v>2.02</v>
      </c>
      <c r="F104" s="249"/>
      <c r="G104" s="250">
        <f>ROUND(E104*F104,2)</f>
        <v>0</v>
      </c>
      <c r="H104" s="249"/>
      <c r="I104" s="250">
        <f>ROUND(E104*H104,2)</f>
        <v>0</v>
      </c>
      <c r="J104" s="249"/>
      <c r="K104" s="250">
        <f>ROUND(E104*J104,2)</f>
        <v>0</v>
      </c>
      <c r="L104" s="250">
        <v>21</v>
      </c>
      <c r="M104" s="250">
        <f>G104*(1+L104/100)</f>
        <v>0</v>
      </c>
      <c r="N104" s="250">
        <v>0</v>
      </c>
      <c r="O104" s="250">
        <f>ROUND(E104*N104,2)</f>
        <v>0</v>
      </c>
      <c r="P104" s="250">
        <v>0</v>
      </c>
      <c r="Q104" s="250">
        <f>ROUND(E104*P104,2)</f>
        <v>0</v>
      </c>
      <c r="R104" s="250" t="s">
        <v>220</v>
      </c>
      <c r="S104" s="250" t="s">
        <v>158</v>
      </c>
      <c r="T104" s="251" t="s">
        <v>158</v>
      </c>
      <c r="U104" s="225">
        <v>0</v>
      </c>
      <c r="V104" s="225">
        <f>ROUND(E104*U104,2)</f>
        <v>0</v>
      </c>
      <c r="W104" s="225"/>
      <c r="X104" s="225" t="s">
        <v>221</v>
      </c>
      <c r="Y104" s="216"/>
      <c r="Z104" s="216"/>
      <c r="AA104" s="216"/>
      <c r="AB104" s="216"/>
      <c r="AC104" s="216"/>
      <c r="AD104" s="216"/>
      <c r="AE104" s="216"/>
      <c r="AF104" s="216"/>
      <c r="AG104" s="216" t="s">
        <v>222</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ht="20.399999999999999" outlineLevel="1">
      <c r="A105" s="245">
        <v>44</v>
      </c>
      <c r="B105" s="246" t="s">
        <v>308</v>
      </c>
      <c r="C105" s="259" t="s">
        <v>309</v>
      </c>
      <c r="D105" s="247" t="s">
        <v>240</v>
      </c>
      <c r="E105" s="248">
        <v>1.01</v>
      </c>
      <c r="F105" s="249"/>
      <c r="G105" s="250">
        <f>ROUND(E105*F105,2)</f>
        <v>0</v>
      </c>
      <c r="H105" s="249"/>
      <c r="I105" s="250">
        <f>ROUND(E105*H105,2)</f>
        <v>0</v>
      </c>
      <c r="J105" s="249"/>
      <c r="K105" s="250">
        <f>ROUND(E105*J105,2)</f>
        <v>0</v>
      </c>
      <c r="L105" s="250">
        <v>21</v>
      </c>
      <c r="M105" s="250">
        <f>G105*(1+L105/100)</f>
        <v>0</v>
      </c>
      <c r="N105" s="250">
        <v>0</v>
      </c>
      <c r="O105" s="250">
        <f>ROUND(E105*N105,2)</f>
        <v>0</v>
      </c>
      <c r="P105" s="250">
        <v>0</v>
      </c>
      <c r="Q105" s="250">
        <f>ROUND(E105*P105,2)</f>
        <v>0</v>
      </c>
      <c r="R105" s="250" t="s">
        <v>220</v>
      </c>
      <c r="S105" s="250" t="s">
        <v>158</v>
      </c>
      <c r="T105" s="251" t="s">
        <v>158</v>
      </c>
      <c r="U105" s="225">
        <v>0</v>
      </c>
      <c r="V105" s="225">
        <f>ROUND(E105*U105,2)</f>
        <v>0</v>
      </c>
      <c r="W105" s="225"/>
      <c r="X105" s="225" t="s">
        <v>221</v>
      </c>
      <c r="Y105" s="216"/>
      <c r="Z105" s="216"/>
      <c r="AA105" s="216"/>
      <c r="AB105" s="216"/>
      <c r="AC105" s="216"/>
      <c r="AD105" s="216"/>
      <c r="AE105" s="216"/>
      <c r="AF105" s="216"/>
      <c r="AG105" s="216" t="s">
        <v>222</v>
      </c>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row>
    <row r="106" spans="1:60" outlineLevel="1">
      <c r="A106" s="245">
        <v>45</v>
      </c>
      <c r="B106" s="246" t="s">
        <v>310</v>
      </c>
      <c r="C106" s="259" t="s">
        <v>311</v>
      </c>
      <c r="D106" s="247" t="s">
        <v>240</v>
      </c>
      <c r="E106" s="248">
        <v>1.01</v>
      </c>
      <c r="F106" s="249"/>
      <c r="G106" s="250">
        <f>ROUND(E106*F106,2)</f>
        <v>0</v>
      </c>
      <c r="H106" s="249"/>
      <c r="I106" s="250">
        <f>ROUND(E106*H106,2)</f>
        <v>0</v>
      </c>
      <c r="J106" s="249"/>
      <c r="K106" s="250">
        <f>ROUND(E106*J106,2)</f>
        <v>0</v>
      </c>
      <c r="L106" s="250">
        <v>21</v>
      </c>
      <c r="M106" s="250">
        <f>G106*(1+L106/100)</f>
        <v>0</v>
      </c>
      <c r="N106" s="250">
        <v>0</v>
      </c>
      <c r="O106" s="250">
        <f>ROUND(E106*N106,2)</f>
        <v>0</v>
      </c>
      <c r="P106" s="250">
        <v>0</v>
      </c>
      <c r="Q106" s="250">
        <f>ROUND(E106*P106,2)</f>
        <v>0</v>
      </c>
      <c r="R106" s="250" t="s">
        <v>220</v>
      </c>
      <c r="S106" s="250" t="s">
        <v>158</v>
      </c>
      <c r="T106" s="251" t="s">
        <v>158</v>
      </c>
      <c r="U106" s="225">
        <v>0</v>
      </c>
      <c r="V106" s="225">
        <f>ROUND(E106*U106,2)</f>
        <v>0</v>
      </c>
      <c r="W106" s="225"/>
      <c r="X106" s="225" t="s">
        <v>221</v>
      </c>
      <c r="Y106" s="216"/>
      <c r="Z106" s="216"/>
      <c r="AA106" s="216"/>
      <c r="AB106" s="216"/>
      <c r="AC106" s="216"/>
      <c r="AD106" s="216"/>
      <c r="AE106" s="216"/>
      <c r="AF106" s="216"/>
      <c r="AG106" s="216" t="s">
        <v>222</v>
      </c>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outlineLevel="1">
      <c r="A107" s="245">
        <v>46</v>
      </c>
      <c r="B107" s="246" t="s">
        <v>312</v>
      </c>
      <c r="C107" s="259" t="s">
        <v>313</v>
      </c>
      <c r="D107" s="247" t="s">
        <v>240</v>
      </c>
      <c r="E107" s="248">
        <v>1.01</v>
      </c>
      <c r="F107" s="249"/>
      <c r="G107" s="250">
        <f>ROUND(E107*F107,2)</f>
        <v>0</v>
      </c>
      <c r="H107" s="249"/>
      <c r="I107" s="250">
        <f>ROUND(E107*H107,2)</f>
        <v>0</v>
      </c>
      <c r="J107" s="249"/>
      <c r="K107" s="250">
        <f>ROUND(E107*J107,2)</f>
        <v>0</v>
      </c>
      <c r="L107" s="250">
        <v>21</v>
      </c>
      <c r="M107" s="250">
        <f>G107*(1+L107/100)</f>
        <v>0</v>
      </c>
      <c r="N107" s="250">
        <v>0</v>
      </c>
      <c r="O107" s="250">
        <f>ROUND(E107*N107,2)</f>
        <v>0</v>
      </c>
      <c r="P107" s="250">
        <v>0</v>
      </c>
      <c r="Q107" s="250">
        <f>ROUND(E107*P107,2)</f>
        <v>0</v>
      </c>
      <c r="R107" s="250" t="s">
        <v>220</v>
      </c>
      <c r="S107" s="250" t="s">
        <v>158</v>
      </c>
      <c r="T107" s="251" t="s">
        <v>158</v>
      </c>
      <c r="U107" s="225">
        <v>0</v>
      </c>
      <c r="V107" s="225">
        <f>ROUND(E107*U107,2)</f>
        <v>0</v>
      </c>
      <c r="W107" s="225"/>
      <c r="X107" s="225" t="s">
        <v>221</v>
      </c>
      <c r="Y107" s="216"/>
      <c r="Z107" s="216"/>
      <c r="AA107" s="216"/>
      <c r="AB107" s="216"/>
      <c r="AC107" s="216"/>
      <c r="AD107" s="216"/>
      <c r="AE107" s="216"/>
      <c r="AF107" s="216"/>
      <c r="AG107" s="216" t="s">
        <v>222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ht="20.399999999999999" outlineLevel="1">
      <c r="A108" s="235">
        <v>47</v>
      </c>
      <c r="B108" s="236" t="s">
        <v>314</v>
      </c>
      <c r="C108" s="255" t="s">
        <v>315</v>
      </c>
      <c r="D108" s="237" t="s">
        <v>244</v>
      </c>
      <c r="E108" s="238">
        <v>9.1349999999999998</v>
      </c>
      <c r="F108" s="239"/>
      <c r="G108" s="240">
        <f>ROUND(E108*F108,2)</f>
        <v>0</v>
      </c>
      <c r="H108" s="239"/>
      <c r="I108" s="240">
        <f>ROUND(E108*H108,2)</f>
        <v>0</v>
      </c>
      <c r="J108" s="239"/>
      <c r="K108" s="240">
        <f>ROUND(E108*J108,2)</f>
        <v>0</v>
      </c>
      <c r="L108" s="240">
        <v>21</v>
      </c>
      <c r="M108" s="240">
        <f>G108*(1+L108/100)</f>
        <v>0</v>
      </c>
      <c r="N108" s="240">
        <v>4.2999999999999999E-4</v>
      </c>
      <c r="O108" s="240">
        <f>ROUND(E108*N108,2)</f>
        <v>0</v>
      </c>
      <c r="P108" s="240">
        <v>0</v>
      </c>
      <c r="Q108" s="240">
        <f>ROUND(E108*P108,2)</f>
        <v>0</v>
      </c>
      <c r="R108" s="240" t="s">
        <v>220</v>
      </c>
      <c r="S108" s="240" t="s">
        <v>158</v>
      </c>
      <c r="T108" s="241" t="s">
        <v>158</v>
      </c>
      <c r="U108" s="225">
        <v>0</v>
      </c>
      <c r="V108" s="225">
        <f>ROUND(E108*U108,2)</f>
        <v>0</v>
      </c>
      <c r="W108" s="225"/>
      <c r="X108" s="225" t="s">
        <v>221</v>
      </c>
      <c r="Y108" s="216"/>
      <c r="Z108" s="216"/>
      <c r="AA108" s="216"/>
      <c r="AB108" s="216"/>
      <c r="AC108" s="216"/>
      <c r="AD108" s="216"/>
      <c r="AE108" s="216"/>
      <c r="AF108" s="216"/>
      <c r="AG108" s="216" t="s">
        <v>222</v>
      </c>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23"/>
      <c r="B109" s="224"/>
      <c r="C109" s="257" t="s">
        <v>316</v>
      </c>
      <c r="D109" s="226"/>
      <c r="E109" s="227">
        <v>5.0750000000000002</v>
      </c>
      <c r="F109" s="225"/>
      <c r="G109" s="225"/>
      <c r="H109" s="225"/>
      <c r="I109" s="225"/>
      <c r="J109" s="225"/>
      <c r="K109" s="225"/>
      <c r="L109" s="225"/>
      <c r="M109" s="225"/>
      <c r="N109" s="225"/>
      <c r="O109" s="225"/>
      <c r="P109" s="225"/>
      <c r="Q109" s="225"/>
      <c r="R109" s="225"/>
      <c r="S109" s="225"/>
      <c r="T109" s="225"/>
      <c r="U109" s="225"/>
      <c r="V109" s="225"/>
      <c r="W109" s="225"/>
      <c r="X109" s="225"/>
      <c r="Y109" s="216"/>
      <c r="Z109" s="216"/>
      <c r="AA109" s="216"/>
      <c r="AB109" s="216"/>
      <c r="AC109" s="216"/>
      <c r="AD109" s="216"/>
      <c r="AE109" s="216"/>
      <c r="AF109" s="216"/>
      <c r="AG109" s="216" t="s">
        <v>164</v>
      </c>
      <c r="AH109" s="216">
        <v>0</v>
      </c>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57" t="s">
        <v>317</v>
      </c>
      <c r="D110" s="226"/>
      <c r="E110" s="227">
        <v>4.0599999999999996</v>
      </c>
      <c r="F110" s="225"/>
      <c r="G110" s="225"/>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164</v>
      </c>
      <c r="AH110" s="216">
        <v>0</v>
      </c>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ht="20.399999999999999" outlineLevel="1">
      <c r="A111" s="235">
        <v>48</v>
      </c>
      <c r="B111" s="236" t="s">
        <v>318</v>
      </c>
      <c r="C111" s="255" t="s">
        <v>319</v>
      </c>
      <c r="D111" s="237" t="s">
        <v>244</v>
      </c>
      <c r="E111" s="238">
        <v>192.85</v>
      </c>
      <c r="F111" s="239"/>
      <c r="G111" s="240">
        <f>ROUND(E111*F111,2)</f>
        <v>0</v>
      </c>
      <c r="H111" s="239"/>
      <c r="I111" s="240">
        <f>ROUND(E111*H111,2)</f>
        <v>0</v>
      </c>
      <c r="J111" s="239"/>
      <c r="K111" s="240">
        <f>ROUND(E111*J111,2)</f>
        <v>0</v>
      </c>
      <c r="L111" s="240">
        <v>21</v>
      </c>
      <c r="M111" s="240">
        <f>G111*(1+L111/100)</f>
        <v>0</v>
      </c>
      <c r="N111" s="240">
        <v>1.06E-3</v>
      </c>
      <c r="O111" s="240">
        <f>ROUND(E111*N111,2)</f>
        <v>0.2</v>
      </c>
      <c r="P111" s="240">
        <v>0</v>
      </c>
      <c r="Q111" s="240">
        <f>ROUND(E111*P111,2)</f>
        <v>0</v>
      </c>
      <c r="R111" s="240" t="s">
        <v>220</v>
      </c>
      <c r="S111" s="240" t="s">
        <v>158</v>
      </c>
      <c r="T111" s="241" t="s">
        <v>158</v>
      </c>
      <c r="U111" s="225">
        <v>0</v>
      </c>
      <c r="V111" s="225">
        <f>ROUND(E111*U111,2)</f>
        <v>0</v>
      </c>
      <c r="W111" s="225"/>
      <c r="X111" s="225" t="s">
        <v>221</v>
      </c>
      <c r="Y111" s="216"/>
      <c r="Z111" s="216"/>
      <c r="AA111" s="216"/>
      <c r="AB111" s="216"/>
      <c r="AC111" s="216"/>
      <c r="AD111" s="216"/>
      <c r="AE111" s="216"/>
      <c r="AF111" s="216"/>
      <c r="AG111" s="216" t="s">
        <v>222</v>
      </c>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outlineLevel="1">
      <c r="A112" s="223"/>
      <c r="B112" s="224"/>
      <c r="C112" s="257" t="s">
        <v>320</v>
      </c>
      <c r="D112" s="226"/>
      <c r="E112" s="227">
        <v>192.85</v>
      </c>
      <c r="F112" s="225"/>
      <c r="G112" s="225"/>
      <c r="H112" s="225"/>
      <c r="I112" s="225"/>
      <c r="J112" s="225"/>
      <c r="K112" s="225"/>
      <c r="L112" s="225"/>
      <c r="M112" s="225"/>
      <c r="N112" s="225"/>
      <c r="O112" s="225"/>
      <c r="P112" s="225"/>
      <c r="Q112" s="225"/>
      <c r="R112" s="225"/>
      <c r="S112" s="225"/>
      <c r="T112" s="225"/>
      <c r="U112" s="225"/>
      <c r="V112" s="225"/>
      <c r="W112" s="225"/>
      <c r="X112" s="225"/>
      <c r="Y112" s="216"/>
      <c r="Z112" s="216"/>
      <c r="AA112" s="216"/>
      <c r="AB112" s="216"/>
      <c r="AC112" s="216"/>
      <c r="AD112" s="216"/>
      <c r="AE112" s="216"/>
      <c r="AF112" s="216"/>
      <c r="AG112" s="216" t="s">
        <v>164</v>
      </c>
      <c r="AH112" s="216">
        <v>0</v>
      </c>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row>
    <row r="113" spans="1:60" ht="20.399999999999999" outlineLevel="1">
      <c r="A113" s="235">
        <v>49</v>
      </c>
      <c r="B113" s="236" t="s">
        <v>321</v>
      </c>
      <c r="C113" s="255" t="s">
        <v>322</v>
      </c>
      <c r="D113" s="237" t="s">
        <v>244</v>
      </c>
      <c r="E113" s="238">
        <v>15.225</v>
      </c>
      <c r="F113" s="239"/>
      <c r="G113" s="240">
        <f>ROUND(E113*F113,2)</f>
        <v>0</v>
      </c>
      <c r="H113" s="239"/>
      <c r="I113" s="240">
        <f>ROUND(E113*H113,2)</f>
        <v>0</v>
      </c>
      <c r="J113" s="239"/>
      <c r="K113" s="240">
        <f>ROUND(E113*J113,2)</f>
        <v>0</v>
      </c>
      <c r="L113" s="240">
        <v>21</v>
      </c>
      <c r="M113" s="240">
        <f>G113*(1+L113/100)</f>
        <v>0</v>
      </c>
      <c r="N113" s="240">
        <v>3.14E-3</v>
      </c>
      <c r="O113" s="240">
        <f>ROUND(E113*N113,2)</f>
        <v>0.05</v>
      </c>
      <c r="P113" s="240">
        <v>0</v>
      </c>
      <c r="Q113" s="240">
        <f>ROUND(E113*P113,2)</f>
        <v>0</v>
      </c>
      <c r="R113" s="240" t="s">
        <v>220</v>
      </c>
      <c r="S113" s="240" t="s">
        <v>158</v>
      </c>
      <c r="T113" s="241" t="s">
        <v>158</v>
      </c>
      <c r="U113" s="225">
        <v>0</v>
      </c>
      <c r="V113" s="225">
        <f>ROUND(E113*U113,2)</f>
        <v>0</v>
      </c>
      <c r="W113" s="225"/>
      <c r="X113" s="225" t="s">
        <v>221</v>
      </c>
      <c r="Y113" s="216"/>
      <c r="Z113" s="216"/>
      <c r="AA113" s="216"/>
      <c r="AB113" s="216"/>
      <c r="AC113" s="216"/>
      <c r="AD113" s="216"/>
      <c r="AE113" s="216"/>
      <c r="AF113" s="216"/>
      <c r="AG113" s="216" t="s">
        <v>222</v>
      </c>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row>
    <row r="114" spans="1:60" outlineLevel="1">
      <c r="A114" s="223"/>
      <c r="B114" s="224"/>
      <c r="C114" s="257" t="s">
        <v>323</v>
      </c>
      <c r="D114" s="226"/>
      <c r="E114" s="227">
        <v>15.225</v>
      </c>
      <c r="F114" s="225"/>
      <c r="G114" s="225"/>
      <c r="H114" s="225"/>
      <c r="I114" s="225"/>
      <c r="J114" s="225"/>
      <c r="K114" s="225"/>
      <c r="L114" s="225"/>
      <c r="M114" s="225"/>
      <c r="N114" s="225"/>
      <c r="O114" s="225"/>
      <c r="P114" s="225"/>
      <c r="Q114" s="225"/>
      <c r="R114" s="225"/>
      <c r="S114" s="225"/>
      <c r="T114" s="225"/>
      <c r="U114" s="225"/>
      <c r="V114" s="225"/>
      <c r="W114" s="225"/>
      <c r="X114" s="225"/>
      <c r="Y114" s="216"/>
      <c r="Z114" s="216"/>
      <c r="AA114" s="216"/>
      <c r="AB114" s="216"/>
      <c r="AC114" s="216"/>
      <c r="AD114" s="216"/>
      <c r="AE114" s="216"/>
      <c r="AF114" s="216"/>
      <c r="AG114" s="216" t="s">
        <v>164</v>
      </c>
      <c r="AH114" s="216">
        <v>0</v>
      </c>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row>
    <row r="115" spans="1:60" outlineLevel="1">
      <c r="A115" s="235">
        <v>50</v>
      </c>
      <c r="B115" s="236" t="s">
        <v>324</v>
      </c>
      <c r="C115" s="255" t="s">
        <v>325</v>
      </c>
      <c r="D115" s="237" t="s">
        <v>240</v>
      </c>
      <c r="E115" s="238">
        <v>10.1</v>
      </c>
      <c r="F115" s="239"/>
      <c r="G115" s="240">
        <f>ROUND(E115*F115,2)</f>
        <v>0</v>
      </c>
      <c r="H115" s="239"/>
      <c r="I115" s="240">
        <f>ROUND(E115*H115,2)</f>
        <v>0</v>
      </c>
      <c r="J115" s="239"/>
      <c r="K115" s="240">
        <f>ROUND(E115*J115,2)</f>
        <v>0</v>
      </c>
      <c r="L115" s="240">
        <v>21</v>
      </c>
      <c r="M115" s="240">
        <f>G115*(1+L115/100)</f>
        <v>0</v>
      </c>
      <c r="N115" s="240">
        <v>2.0000000000000002E-5</v>
      </c>
      <c r="O115" s="240">
        <f>ROUND(E115*N115,2)</f>
        <v>0</v>
      </c>
      <c r="P115" s="240">
        <v>0</v>
      </c>
      <c r="Q115" s="240">
        <f>ROUND(E115*P115,2)</f>
        <v>0</v>
      </c>
      <c r="R115" s="240" t="s">
        <v>220</v>
      </c>
      <c r="S115" s="240" t="s">
        <v>158</v>
      </c>
      <c r="T115" s="241" t="s">
        <v>158</v>
      </c>
      <c r="U115" s="225">
        <v>0</v>
      </c>
      <c r="V115" s="225">
        <f>ROUND(E115*U115,2)</f>
        <v>0</v>
      </c>
      <c r="W115" s="225"/>
      <c r="X115" s="225" t="s">
        <v>221</v>
      </c>
      <c r="Y115" s="216"/>
      <c r="Z115" s="216"/>
      <c r="AA115" s="216"/>
      <c r="AB115" s="216"/>
      <c r="AC115" s="216"/>
      <c r="AD115" s="216"/>
      <c r="AE115" s="216"/>
      <c r="AF115" s="216"/>
      <c r="AG115" s="216" t="s">
        <v>222</v>
      </c>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c r="BC115" s="216"/>
      <c r="BD115" s="216"/>
      <c r="BE115" s="216"/>
      <c r="BF115" s="216"/>
      <c r="BG115" s="216"/>
      <c r="BH115" s="216"/>
    </row>
    <row r="116" spans="1:60">
      <c r="A116" s="3"/>
      <c r="B116" s="4"/>
      <c r="C116" s="261"/>
      <c r="D116" s="6"/>
      <c r="E116" s="3"/>
      <c r="F116" s="3"/>
      <c r="G116" s="3"/>
      <c r="H116" s="3"/>
      <c r="I116" s="3"/>
      <c r="J116" s="3"/>
      <c r="K116" s="3"/>
      <c r="L116" s="3"/>
      <c r="M116" s="3"/>
      <c r="N116" s="3"/>
      <c r="O116" s="3"/>
      <c r="P116" s="3"/>
      <c r="Q116" s="3"/>
      <c r="R116" s="3"/>
      <c r="S116" s="3"/>
      <c r="T116" s="3"/>
      <c r="U116" s="3"/>
      <c r="V116" s="3"/>
      <c r="W116" s="3"/>
      <c r="X116" s="3"/>
      <c r="AE116">
        <v>15</v>
      </c>
      <c r="AF116">
        <v>21</v>
      </c>
      <c r="AG116" t="s">
        <v>139</v>
      </c>
    </row>
    <row r="117" spans="1:60">
      <c r="A117" s="219"/>
      <c r="B117" s="220" t="s">
        <v>29</v>
      </c>
      <c r="C117" s="262"/>
      <c r="D117" s="221"/>
      <c r="E117" s="222"/>
      <c r="F117" s="222"/>
      <c r="G117" s="253">
        <f>G8+G59+G63+G79+G85</f>
        <v>0</v>
      </c>
      <c r="H117" s="3"/>
      <c r="I117" s="3"/>
      <c r="J117" s="3"/>
      <c r="K117" s="3"/>
      <c r="L117" s="3"/>
      <c r="M117" s="3"/>
      <c r="N117" s="3"/>
      <c r="O117" s="3"/>
      <c r="P117" s="3"/>
      <c r="Q117" s="3"/>
      <c r="R117" s="3"/>
      <c r="S117" s="3"/>
      <c r="T117" s="3"/>
      <c r="U117" s="3"/>
      <c r="V117" s="3"/>
      <c r="W117" s="3"/>
      <c r="X117" s="3"/>
      <c r="AE117">
        <f>SUMIF(L7:L115,AE116,G7:G115)</f>
        <v>0</v>
      </c>
      <c r="AF117">
        <f>SUMIF(L7:L115,AF116,G7:G115)</f>
        <v>0</v>
      </c>
      <c r="AG117" t="s">
        <v>326</v>
      </c>
    </row>
    <row r="118" spans="1:60">
      <c r="C118" s="263"/>
      <c r="D118" s="10"/>
      <c r="AG118" t="s">
        <v>327</v>
      </c>
    </row>
    <row r="119" spans="1:60">
      <c r="D119" s="10"/>
    </row>
    <row r="120" spans="1:60">
      <c r="D120" s="10"/>
    </row>
    <row r="121" spans="1:60">
      <c r="D121" s="10"/>
    </row>
    <row r="122" spans="1:60">
      <c r="D122" s="10"/>
    </row>
    <row r="123" spans="1:60">
      <c r="D123" s="10"/>
    </row>
    <row r="124" spans="1:60">
      <c r="D124" s="10"/>
    </row>
    <row r="125" spans="1:60">
      <c r="D125" s="10"/>
    </row>
    <row r="126" spans="1:60">
      <c r="D126" s="10"/>
    </row>
    <row r="127" spans="1:60">
      <c r="D127" s="10"/>
    </row>
    <row r="128" spans="1:60">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25">
    <mergeCell ref="C81:G81"/>
    <mergeCell ref="C70:G70"/>
    <mergeCell ref="C71:G71"/>
    <mergeCell ref="C72:G72"/>
    <mergeCell ref="C73:G73"/>
    <mergeCell ref="C74:G74"/>
    <mergeCell ref="C75:G75"/>
    <mergeCell ref="C41:G41"/>
    <mergeCell ref="C44:G44"/>
    <mergeCell ref="C47:G47"/>
    <mergeCell ref="C61:G61"/>
    <mergeCell ref="C65:G65"/>
    <mergeCell ref="C69:G69"/>
    <mergeCell ref="C16:G16"/>
    <mergeCell ref="C18:G18"/>
    <mergeCell ref="C21:G21"/>
    <mergeCell ref="C23:G23"/>
    <mergeCell ref="C31:G31"/>
    <mergeCell ref="C32:G32"/>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102 01 Pol'!Názvy_tisku</vt:lpstr>
      <vt:lpstr>oadresa</vt:lpstr>
      <vt:lpstr>Stavba!Objednatel</vt:lpstr>
      <vt:lpstr>Stavba!Objekt</vt:lpstr>
      <vt:lpstr>'IO 102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2020-08-05T19:33:35Z</dcterms:modified>
</cp:coreProperties>
</file>